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\Сесія 11.07\Рішення по бюджету\"/>
    </mc:Choice>
  </mc:AlternateContent>
  <bookViews>
    <workbookView xWindow="240" yWindow="75" windowWidth="20115" windowHeight="10545"/>
  </bookViews>
  <sheets>
    <sheet name="доходи в.северинка" sheetId="1" r:id="rId1"/>
  </sheets>
  <definedNames>
    <definedName name="_xlnm.Print_Titles" localSheetId="0">'доходи в.северинка'!$8:$11</definedName>
  </definedNames>
  <calcPr calcId="152511"/>
</workbook>
</file>

<file path=xl/calcChain.xml><?xml version="1.0" encoding="utf-8"?>
<calcChain xmlns="http://schemas.openxmlformats.org/spreadsheetml/2006/main">
  <c r="D62" i="1" l="1"/>
  <c r="E58" i="1" l="1"/>
  <c r="F58" i="1"/>
  <c r="E59" i="1"/>
  <c r="F59" i="1"/>
  <c r="E60" i="1"/>
  <c r="F60" i="1"/>
  <c r="D60" i="1"/>
  <c r="D59" i="1"/>
  <c r="D58" i="1" s="1"/>
  <c r="D63" i="1" s="1"/>
  <c r="F57" i="1" l="1"/>
  <c r="F63" i="1" s="1"/>
  <c r="E57" i="1"/>
  <c r="E63" i="1" s="1"/>
  <c r="E36" i="1"/>
  <c r="F61" i="1"/>
  <c r="E61" i="1"/>
  <c r="C61" i="1" s="1"/>
  <c r="C50" i="1"/>
  <c r="C51" i="1"/>
  <c r="C52" i="1"/>
  <c r="D57" i="1"/>
  <c r="D49" i="1"/>
  <c r="C49" i="1" s="1"/>
  <c r="D48" i="1"/>
  <c r="C48" i="1" s="1"/>
  <c r="D47" i="1"/>
  <c r="C47" i="1" s="1"/>
  <c r="D41" i="1"/>
  <c r="C41" i="1" s="1"/>
  <c r="D40" i="1"/>
  <c r="C40" i="1" s="1"/>
  <c r="D39" i="1"/>
  <c r="C39" i="1" s="1"/>
  <c r="D36" i="1"/>
  <c r="D35" i="1"/>
  <c r="C35" i="1" s="1"/>
  <c r="D34" i="1"/>
  <c r="C34" i="1" s="1"/>
  <c r="D33" i="1"/>
  <c r="C33" i="1" s="1"/>
  <c r="D32" i="1"/>
  <c r="C32" i="1" s="1"/>
  <c r="D30" i="1"/>
  <c r="C30" i="1" s="1"/>
  <c r="D29" i="1"/>
  <c r="C29" i="1" s="1"/>
  <c r="D28" i="1"/>
  <c r="C28" i="1" s="1"/>
  <c r="D27" i="1"/>
  <c r="C27" i="1" s="1"/>
  <c r="D26" i="1"/>
  <c r="C26" i="1" s="1"/>
  <c r="D23" i="1"/>
  <c r="C23" i="1" s="1"/>
  <c r="D22" i="1"/>
  <c r="C22" i="1" s="1"/>
  <c r="D12" i="1"/>
  <c r="C12" i="1" s="1"/>
  <c r="C13" i="1"/>
  <c r="C14" i="1"/>
  <c r="C15" i="1"/>
  <c r="C62" i="1"/>
  <c r="C60" i="1"/>
  <c r="C59" i="1"/>
  <c r="C58" i="1"/>
  <c r="C56" i="1"/>
  <c r="C55" i="1"/>
  <c r="C54" i="1"/>
  <c r="C53" i="1"/>
  <c r="C46" i="1"/>
  <c r="C45" i="1"/>
  <c r="C44" i="1"/>
  <c r="C43" i="1"/>
  <c r="C42" i="1"/>
  <c r="C38" i="1"/>
  <c r="C37" i="1"/>
  <c r="C36" i="1"/>
  <c r="C31" i="1"/>
  <c r="C25" i="1"/>
  <c r="C24" i="1"/>
  <c r="C21" i="1"/>
  <c r="C20" i="1"/>
  <c r="C19" i="1"/>
  <c r="C18" i="1"/>
  <c r="C17" i="1"/>
  <c r="C16" i="1"/>
  <c r="C63" i="1" l="1"/>
  <c r="C57" i="1"/>
</calcChain>
</file>

<file path=xl/sharedStrings.xml><?xml version="1.0" encoding="utf-8"?>
<sst xmlns="http://schemas.openxmlformats.org/spreadsheetml/2006/main" count="67" uniqueCount="64">
  <si>
    <t>Додаток 1</t>
  </si>
  <si>
    <t>Доходи Великосеверинівської сільської ради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</si>
  <si>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</si>
  <si>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</si>
  <si>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</si>
  <si>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</si>
  <si>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</si>
  <si>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</si>
  <si>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</si>
  <si>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</si>
  <si>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</si>
  <si>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</si>
  <si>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</si>
  <si>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</si>
  <si>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</si>
  <si>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</si>
  <si>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</si>
  <si>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</si>
  <si>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</si>
  <si>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</si>
  <si>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</si>
  <si>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</si>
  <si>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</si>
  <si>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</si>
  <si>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</si>
  <si>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</si>
  <si>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</si>
  <si>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</si>
  <si>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</si>
  <si>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</si>
  <si>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</si>
  <si>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</si>
  <si>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</si>
  <si>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</si>
  <si>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</si>
  <si>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</si>
  <si>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</si>
  <si>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</si>
  <si>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</si>
  <si>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</si>
  <si>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</si>
  <si>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</si>
  <si>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</si>
  <si>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</si>
  <si>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</si>
  <si>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</si>
  <si>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</si>
  <si>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</si>
  <si>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</si>
  <si>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</si>
  <si>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</si>
  <si>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</si>
  <si>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</si>
  <si>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</si>
  <si>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</si>
  <si>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</si>
  <si>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</si>
  <si>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</si>
  <si>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</si>
  <si>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Г. КОЛОМІЄЦЬ</t>
  </si>
  <si>
    <t>сільської ради</t>
  </si>
  <si>
    <t>до рішення Великосеверинівської</t>
  </si>
  <si>
    <t>Секретар  ради</t>
  </si>
  <si>
    <t>11 липня 2017 року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</si>
</sst>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Fill="1"/>
    <xf numFmtId="2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2" fontId="1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>
      <selection activeCell="D5" sqref="D5"/>
    </sheetView>
  </sheetViews>
  <sheetFormatPr defaultRowHeight="15.75" x14ac:dyDescent="0.25"/>
  <cols>
    <col min="1" max="1" width="11.28515625" style="1" customWidth="1"/>
    <col min="2" max="2" width="41" style="1" customWidth="1"/>
    <col min="3" max="3" width="16.140625" style="10" customWidth="1"/>
    <col min="4" max="4" width="17" style="1" customWidth="1"/>
    <col min="5" max="5" width="14.140625" style="1" customWidth="1"/>
    <col min="6" max="6" width="14.7109375" style="1" customWidth="1"/>
    <col min="7" max="7" width="11.85546875" style="1" bestFit="1" customWidth="1"/>
    <col min="8" max="8" width="13.28515625" style="1" customWidth="1"/>
    <col min="9" max="9" width="13.5703125" style="1" customWidth="1"/>
    <col min="10" max="10" width="12.140625" style="1" customWidth="1"/>
    <col min="11" max="16384" width="9.140625" style="1"/>
  </cols>
  <sheetData>
    <row r="1" spans="1:6" x14ac:dyDescent="0.25">
      <c r="D1" s="1" t="s">
        <v>0</v>
      </c>
    </row>
    <row r="2" spans="1:6" x14ac:dyDescent="0.25">
      <c r="D2" s="1" t="s">
        <v>61</v>
      </c>
    </row>
    <row r="3" spans="1:6" x14ac:dyDescent="0.25">
      <c r="D3" s="1" t="s">
        <v>60</v>
      </c>
    </row>
    <row r="4" spans="1:6" x14ac:dyDescent="0.25">
      <c r="D4" s="1" t="s">
        <v>63</v>
      </c>
    </row>
    <row r="6" spans="1:6" x14ac:dyDescent="0.25">
      <c r="A6" s="20" t="s">
        <v>1</v>
      </c>
      <c r="B6" s="21"/>
      <c r="C6" s="21"/>
      <c r="D6" s="21"/>
      <c r="E6" s="21"/>
      <c r="F6" s="21"/>
    </row>
    <row r="7" spans="1:6" x14ac:dyDescent="0.25">
      <c r="F7" s="2" t="s">
        <v>2</v>
      </c>
    </row>
    <row r="8" spans="1:6" x14ac:dyDescent="0.25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5">
      <c r="A9" s="22"/>
      <c r="B9" s="22"/>
      <c r="C9" s="23"/>
      <c r="D9" s="22"/>
      <c r="E9" s="22" t="s">
        <v>5</v>
      </c>
      <c r="F9" s="22" t="s">
        <v>8</v>
      </c>
    </row>
    <row r="10" spans="1:6" x14ac:dyDescent="0.25">
      <c r="A10" s="22"/>
      <c r="B10" s="22"/>
      <c r="C10" s="23"/>
      <c r="D10" s="22"/>
      <c r="E10" s="22"/>
      <c r="F10" s="22"/>
    </row>
    <row r="11" spans="1:6" x14ac:dyDescent="0.25">
      <c r="A11" s="18">
        <v>1</v>
      </c>
      <c r="B11" s="18">
        <v>2</v>
      </c>
      <c r="C11" s="19">
        <v>3</v>
      </c>
      <c r="D11" s="18">
        <v>4</v>
      </c>
      <c r="E11" s="18">
        <v>5</v>
      </c>
      <c r="F11" s="18">
        <v>6</v>
      </c>
    </row>
    <row r="12" spans="1:6" x14ac:dyDescent="0.25">
      <c r="A12" s="3">
        <v>10000000</v>
      </c>
      <c r="B12" s="4" t="s">
        <v>9</v>
      </c>
      <c r="C12" s="11">
        <f t="shared" ref="C12:C49" si="0">D12+E12</f>
        <v>7112521</v>
      </c>
      <c r="D12" s="5">
        <f>4957580+2154941</f>
        <v>7112521</v>
      </c>
      <c r="E12" s="5">
        <v>0</v>
      </c>
      <c r="F12" s="5">
        <v>0</v>
      </c>
    </row>
    <row r="13" spans="1:6" ht="47.25" x14ac:dyDescent="0.25">
      <c r="A13" s="3">
        <v>13000000</v>
      </c>
      <c r="B13" s="4" t="s">
        <v>53</v>
      </c>
      <c r="C13" s="11">
        <f t="shared" si="0"/>
        <v>1200</v>
      </c>
      <c r="D13" s="5">
        <v>1200</v>
      </c>
      <c r="E13" s="5">
        <v>0</v>
      </c>
      <c r="F13" s="5">
        <v>0</v>
      </c>
    </row>
    <row r="14" spans="1:6" ht="31.5" x14ac:dyDescent="0.25">
      <c r="A14" s="3">
        <v>13010000</v>
      </c>
      <c r="B14" s="4" t="s">
        <v>54</v>
      </c>
      <c r="C14" s="11">
        <f t="shared" si="0"/>
        <v>1200</v>
      </c>
      <c r="D14" s="5">
        <v>1200</v>
      </c>
      <c r="E14" s="5">
        <v>0</v>
      </c>
      <c r="F14" s="5">
        <v>0</v>
      </c>
    </row>
    <row r="15" spans="1:6" ht="94.5" x14ac:dyDescent="0.25">
      <c r="A15" s="6">
        <v>13010200</v>
      </c>
      <c r="B15" s="7" t="s">
        <v>55</v>
      </c>
      <c r="C15" s="11">
        <f t="shared" si="0"/>
        <v>1200</v>
      </c>
      <c r="D15" s="8">
        <v>1200</v>
      </c>
      <c r="E15" s="5">
        <v>0</v>
      </c>
      <c r="F15" s="5">
        <v>0</v>
      </c>
    </row>
    <row r="16" spans="1:6" ht="31.5" x14ac:dyDescent="0.25">
      <c r="A16" s="3">
        <v>14000000</v>
      </c>
      <c r="B16" s="4" t="s">
        <v>10</v>
      </c>
      <c r="C16" s="11">
        <f t="shared" si="0"/>
        <v>2662500</v>
      </c>
      <c r="D16" s="5">
        <v>2662500</v>
      </c>
      <c r="E16" s="5">
        <v>0</v>
      </c>
      <c r="F16" s="5">
        <v>0</v>
      </c>
    </row>
    <row r="17" spans="1:6" ht="47.25" x14ac:dyDescent="0.25">
      <c r="A17" s="3">
        <v>14020000</v>
      </c>
      <c r="B17" s="4" t="s">
        <v>11</v>
      </c>
      <c r="C17" s="11">
        <f t="shared" si="0"/>
        <v>100000</v>
      </c>
      <c r="D17" s="5">
        <v>100000</v>
      </c>
      <c r="E17" s="5">
        <v>0</v>
      </c>
      <c r="F17" s="5">
        <v>0</v>
      </c>
    </row>
    <row r="18" spans="1:6" x14ac:dyDescent="0.25">
      <c r="A18" s="6">
        <v>14021900</v>
      </c>
      <c r="B18" s="7" t="s">
        <v>12</v>
      </c>
      <c r="C18" s="12">
        <f t="shared" si="0"/>
        <v>100000</v>
      </c>
      <c r="D18" s="8">
        <v>100000</v>
      </c>
      <c r="E18" s="8">
        <v>0</v>
      </c>
      <c r="F18" s="8">
        <v>0</v>
      </c>
    </row>
    <row r="19" spans="1:6" ht="47.25" x14ac:dyDescent="0.25">
      <c r="A19" s="3">
        <v>14030000</v>
      </c>
      <c r="B19" s="4" t="s">
        <v>13</v>
      </c>
      <c r="C19" s="11">
        <f t="shared" si="0"/>
        <v>200000</v>
      </c>
      <c r="D19" s="5">
        <v>200000</v>
      </c>
      <c r="E19" s="5">
        <v>0</v>
      </c>
      <c r="F19" s="5">
        <v>0</v>
      </c>
    </row>
    <row r="20" spans="1:6" x14ac:dyDescent="0.25">
      <c r="A20" s="6">
        <v>14031900</v>
      </c>
      <c r="B20" s="7" t="s">
        <v>12</v>
      </c>
      <c r="C20" s="12">
        <f t="shared" si="0"/>
        <v>200000</v>
      </c>
      <c r="D20" s="8">
        <v>200000</v>
      </c>
      <c r="E20" s="8">
        <v>0</v>
      </c>
      <c r="F20" s="8">
        <v>0</v>
      </c>
    </row>
    <row r="21" spans="1:6" ht="47.25" x14ac:dyDescent="0.25">
      <c r="A21" s="6">
        <v>14040000</v>
      </c>
      <c r="B21" s="7" t="s">
        <v>14</v>
      </c>
      <c r="C21" s="12">
        <f t="shared" si="0"/>
        <v>2362500</v>
      </c>
      <c r="D21" s="8">
        <v>2362500</v>
      </c>
      <c r="E21" s="8">
        <v>0</v>
      </c>
      <c r="F21" s="8">
        <v>0</v>
      </c>
    </row>
    <row r="22" spans="1:6" x14ac:dyDescent="0.25">
      <c r="A22" s="3">
        <v>18000000</v>
      </c>
      <c r="B22" s="4" t="s">
        <v>15</v>
      </c>
      <c r="C22" s="11">
        <f t="shared" si="0"/>
        <v>4448821</v>
      </c>
      <c r="D22" s="5">
        <f>2295080+2153741</f>
        <v>4448821</v>
      </c>
      <c r="E22" s="5">
        <v>0</v>
      </c>
      <c r="F22" s="5">
        <v>0</v>
      </c>
    </row>
    <row r="23" spans="1:6" x14ac:dyDescent="0.25">
      <c r="A23" s="3">
        <v>18010000</v>
      </c>
      <c r="B23" s="4" t="s">
        <v>16</v>
      </c>
      <c r="C23" s="11">
        <f t="shared" si="0"/>
        <v>1708820</v>
      </c>
      <c r="D23" s="5">
        <f>710080+998740</f>
        <v>1708820</v>
      </c>
      <c r="E23" s="5">
        <v>0</v>
      </c>
      <c r="F23" s="5">
        <v>0</v>
      </c>
    </row>
    <row r="24" spans="1:6" ht="63" x14ac:dyDescent="0.25">
      <c r="A24" s="6">
        <v>18010100</v>
      </c>
      <c r="B24" s="7" t="s">
        <v>17</v>
      </c>
      <c r="C24" s="12">
        <f t="shared" si="0"/>
        <v>10000</v>
      </c>
      <c r="D24" s="8">
        <v>10000</v>
      </c>
      <c r="E24" s="8">
        <v>0</v>
      </c>
      <c r="F24" s="8">
        <v>0</v>
      </c>
    </row>
    <row r="25" spans="1:6" ht="63" x14ac:dyDescent="0.25">
      <c r="A25" s="6">
        <v>18010200</v>
      </c>
      <c r="B25" s="7" t="s">
        <v>18</v>
      </c>
      <c r="C25" s="12">
        <f t="shared" si="0"/>
        <v>10080</v>
      </c>
      <c r="D25" s="8">
        <v>10080</v>
      </c>
      <c r="E25" s="8">
        <v>0</v>
      </c>
      <c r="F25" s="8">
        <v>0</v>
      </c>
    </row>
    <row r="26" spans="1:6" ht="63" x14ac:dyDescent="0.25">
      <c r="A26" s="6">
        <v>18010400</v>
      </c>
      <c r="B26" s="7" t="s">
        <v>19</v>
      </c>
      <c r="C26" s="12">
        <f t="shared" si="0"/>
        <v>54300</v>
      </c>
      <c r="D26" s="8">
        <f>51000+3300</f>
        <v>54300</v>
      </c>
      <c r="E26" s="8">
        <v>0</v>
      </c>
      <c r="F26" s="8">
        <v>0</v>
      </c>
    </row>
    <row r="27" spans="1:6" x14ac:dyDescent="0.25">
      <c r="A27" s="6">
        <v>18010500</v>
      </c>
      <c r="B27" s="7" t="s">
        <v>20</v>
      </c>
      <c r="C27" s="12">
        <f t="shared" si="0"/>
        <v>70920</v>
      </c>
      <c r="D27" s="8">
        <f>57000+13920</f>
        <v>70920</v>
      </c>
      <c r="E27" s="8">
        <v>0</v>
      </c>
      <c r="F27" s="8">
        <v>0</v>
      </c>
    </row>
    <row r="28" spans="1:6" x14ac:dyDescent="0.25">
      <c r="A28" s="6">
        <v>18010600</v>
      </c>
      <c r="B28" s="7" t="s">
        <v>21</v>
      </c>
      <c r="C28" s="12">
        <f t="shared" si="0"/>
        <v>1252000</v>
      </c>
      <c r="D28" s="8">
        <f>420000+832000</f>
        <v>1252000</v>
      </c>
      <c r="E28" s="8">
        <v>0</v>
      </c>
      <c r="F28" s="8">
        <v>0</v>
      </c>
    </row>
    <row r="29" spans="1:6" x14ac:dyDescent="0.25">
      <c r="A29" s="6">
        <v>18010700</v>
      </c>
      <c r="B29" s="7" t="s">
        <v>22</v>
      </c>
      <c r="C29" s="12">
        <f t="shared" si="0"/>
        <v>125920</v>
      </c>
      <c r="D29" s="8">
        <f>76000+49920</f>
        <v>125920</v>
      </c>
      <c r="E29" s="8">
        <v>0</v>
      </c>
      <c r="F29" s="8">
        <v>0</v>
      </c>
    </row>
    <row r="30" spans="1:6" x14ac:dyDescent="0.25">
      <c r="A30" s="6">
        <v>18010900</v>
      </c>
      <c r="B30" s="7" t="s">
        <v>23</v>
      </c>
      <c r="C30" s="12">
        <f t="shared" si="0"/>
        <v>173600</v>
      </c>
      <c r="D30" s="8">
        <f>74000+99600</f>
        <v>173600</v>
      </c>
      <c r="E30" s="8">
        <v>0</v>
      </c>
      <c r="F30" s="8">
        <v>0</v>
      </c>
    </row>
    <row r="31" spans="1:6" ht="31.5" x14ac:dyDescent="0.25">
      <c r="A31" s="6">
        <v>18011100</v>
      </c>
      <c r="B31" s="7" t="s">
        <v>24</v>
      </c>
      <c r="C31" s="12">
        <f t="shared" si="0"/>
        <v>12000</v>
      </c>
      <c r="D31" s="8">
        <v>12000</v>
      </c>
      <c r="E31" s="8">
        <v>0</v>
      </c>
      <c r="F31" s="8">
        <v>0</v>
      </c>
    </row>
    <row r="32" spans="1:6" x14ac:dyDescent="0.25">
      <c r="A32" s="3">
        <v>18050000</v>
      </c>
      <c r="B32" s="4" t="s">
        <v>25</v>
      </c>
      <c r="C32" s="11">
        <f t="shared" si="0"/>
        <v>2740001</v>
      </c>
      <c r="D32" s="5">
        <f>1585000+1155001</f>
        <v>2740001</v>
      </c>
      <c r="E32" s="5">
        <v>0</v>
      </c>
      <c r="F32" s="5">
        <v>0</v>
      </c>
    </row>
    <row r="33" spans="1:6" x14ac:dyDescent="0.25">
      <c r="A33" s="6">
        <v>18050300</v>
      </c>
      <c r="B33" s="7" t="s">
        <v>26</v>
      </c>
      <c r="C33" s="12">
        <f t="shared" si="0"/>
        <v>30960</v>
      </c>
      <c r="D33" s="8">
        <f>18000+12960</f>
        <v>30960</v>
      </c>
      <c r="E33" s="8">
        <v>0</v>
      </c>
      <c r="F33" s="8">
        <v>0</v>
      </c>
    </row>
    <row r="34" spans="1:6" x14ac:dyDescent="0.25">
      <c r="A34" s="6">
        <v>18050400</v>
      </c>
      <c r="B34" s="7" t="s">
        <v>27</v>
      </c>
      <c r="C34" s="12">
        <f t="shared" si="0"/>
        <v>807380</v>
      </c>
      <c r="D34" s="8">
        <f>735000+72380</f>
        <v>807380</v>
      </c>
      <c r="E34" s="8">
        <v>0</v>
      </c>
      <c r="F34" s="8">
        <v>0</v>
      </c>
    </row>
    <row r="35" spans="1:6" ht="110.25" x14ac:dyDescent="0.25">
      <c r="A35" s="6">
        <v>18050500</v>
      </c>
      <c r="B35" s="7" t="s">
        <v>28</v>
      </c>
      <c r="C35" s="12">
        <f t="shared" si="0"/>
        <v>1901661</v>
      </c>
      <c r="D35" s="8">
        <f>832000+1069661</f>
        <v>1901661</v>
      </c>
      <c r="E35" s="8">
        <v>0</v>
      </c>
      <c r="F35" s="8">
        <v>0</v>
      </c>
    </row>
    <row r="36" spans="1:6" x14ac:dyDescent="0.25">
      <c r="A36" s="3">
        <v>20000000</v>
      </c>
      <c r="B36" s="4" t="s">
        <v>29</v>
      </c>
      <c r="C36" s="11">
        <f t="shared" si="0"/>
        <v>352342.45</v>
      </c>
      <c r="D36" s="5">
        <f>249420+2460</f>
        <v>251880</v>
      </c>
      <c r="E36" s="5">
        <f>E37+E39+E47+E50</f>
        <v>100462.45</v>
      </c>
      <c r="F36" s="5">
        <v>0</v>
      </c>
    </row>
    <row r="37" spans="1:6" ht="31.5" x14ac:dyDescent="0.25">
      <c r="A37" s="3">
        <v>21000000</v>
      </c>
      <c r="B37" s="4" t="s">
        <v>30</v>
      </c>
      <c r="C37" s="11">
        <f t="shared" si="0"/>
        <v>100300</v>
      </c>
      <c r="D37" s="5">
        <v>0</v>
      </c>
      <c r="E37" s="5">
        <v>100300</v>
      </c>
      <c r="F37" s="5">
        <v>0</v>
      </c>
    </row>
    <row r="38" spans="1:6" ht="47.25" x14ac:dyDescent="0.25">
      <c r="A38" s="6">
        <v>21110000</v>
      </c>
      <c r="B38" s="7" t="s">
        <v>31</v>
      </c>
      <c r="C38" s="12">
        <f t="shared" si="0"/>
        <v>100300</v>
      </c>
      <c r="D38" s="8">
        <v>0</v>
      </c>
      <c r="E38" s="8">
        <v>100300</v>
      </c>
      <c r="F38" s="8">
        <v>0</v>
      </c>
    </row>
    <row r="39" spans="1:6" ht="47.25" x14ac:dyDescent="0.25">
      <c r="A39" s="3">
        <v>22000000</v>
      </c>
      <c r="B39" s="4" t="s">
        <v>32</v>
      </c>
      <c r="C39" s="11">
        <f t="shared" si="0"/>
        <v>250420</v>
      </c>
      <c r="D39" s="5">
        <f>248920+1500</f>
        <v>250420</v>
      </c>
      <c r="E39" s="5">
        <v>0</v>
      </c>
      <c r="F39" s="5">
        <v>0</v>
      </c>
    </row>
    <row r="40" spans="1:6" ht="31.5" x14ac:dyDescent="0.25">
      <c r="A40" s="3">
        <v>22010000</v>
      </c>
      <c r="B40" s="4" t="s">
        <v>33</v>
      </c>
      <c r="C40" s="11">
        <f t="shared" si="0"/>
        <v>241500</v>
      </c>
      <c r="D40" s="5">
        <f>240000+1500</f>
        <v>241500</v>
      </c>
      <c r="E40" s="5">
        <v>0</v>
      </c>
      <c r="F40" s="5">
        <v>0</v>
      </c>
    </row>
    <row r="41" spans="1:6" ht="31.5" x14ac:dyDescent="0.25">
      <c r="A41" s="6">
        <v>22012500</v>
      </c>
      <c r="B41" s="7" t="s">
        <v>34</v>
      </c>
      <c r="C41" s="12">
        <f t="shared" si="0"/>
        <v>7500</v>
      </c>
      <c r="D41" s="8">
        <f>6000+1500</f>
        <v>7500</v>
      </c>
      <c r="E41" s="8">
        <v>0</v>
      </c>
      <c r="F41" s="8">
        <v>0</v>
      </c>
    </row>
    <row r="42" spans="1:6" ht="47.25" x14ac:dyDescent="0.25">
      <c r="A42" s="6">
        <v>22012600</v>
      </c>
      <c r="B42" s="7" t="s">
        <v>35</v>
      </c>
      <c r="C42" s="12">
        <f t="shared" si="0"/>
        <v>234000</v>
      </c>
      <c r="D42" s="8">
        <v>234000</v>
      </c>
      <c r="E42" s="8">
        <v>0</v>
      </c>
      <c r="F42" s="8">
        <v>0</v>
      </c>
    </row>
    <row r="43" spans="1:6" ht="63" x14ac:dyDescent="0.25">
      <c r="A43" s="3">
        <v>22080000</v>
      </c>
      <c r="B43" s="4" t="s">
        <v>36</v>
      </c>
      <c r="C43" s="11">
        <f t="shared" si="0"/>
        <v>4800</v>
      </c>
      <c r="D43" s="5">
        <v>4800</v>
      </c>
      <c r="E43" s="5">
        <v>0</v>
      </c>
      <c r="F43" s="5">
        <v>0</v>
      </c>
    </row>
    <row r="44" spans="1:6" ht="63" x14ac:dyDescent="0.25">
      <c r="A44" s="6">
        <v>22080400</v>
      </c>
      <c r="B44" s="7" t="s">
        <v>37</v>
      </c>
      <c r="C44" s="12">
        <f t="shared" si="0"/>
        <v>4800</v>
      </c>
      <c r="D44" s="8">
        <v>4800</v>
      </c>
      <c r="E44" s="8">
        <v>0</v>
      </c>
      <c r="F44" s="8">
        <v>0</v>
      </c>
    </row>
    <row r="45" spans="1:6" x14ac:dyDescent="0.25">
      <c r="A45" s="3">
        <v>22090000</v>
      </c>
      <c r="B45" s="4" t="s">
        <v>38</v>
      </c>
      <c r="C45" s="11">
        <f t="shared" si="0"/>
        <v>4120</v>
      </c>
      <c r="D45" s="5">
        <v>4120</v>
      </c>
      <c r="E45" s="5">
        <v>0</v>
      </c>
      <c r="F45" s="5">
        <v>0</v>
      </c>
    </row>
    <row r="46" spans="1:6" ht="63" x14ac:dyDescent="0.25">
      <c r="A46" s="6">
        <v>22090400</v>
      </c>
      <c r="B46" s="7" t="s">
        <v>39</v>
      </c>
      <c r="C46" s="12">
        <f t="shared" si="0"/>
        <v>4120</v>
      </c>
      <c r="D46" s="8">
        <v>4120</v>
      </c>
      <c r="E46" s="8">
        <v>0</v>
      </c>
      <c r="F46" s="8">
        <v>0</v>
      </c>
    </row>
    <row r="47" spans="1:6" x14ac:dyDescent="0.25">
      <c r="A47" s="3">
        <v>24000000</v>
      </c>
      <c r="B47" s="4" t="s">
        <v>40</v>
      </c>
      <c r="C47" s="11">
        <f t="shared" si="0"/>
        <v>1460</v>
      </c>
      <c r="D47" s="5">
        <f>500+960</f>
        <v>1460</v>
      </c>
      <c r="E47" s="5">
        <v>0</v>
      </c>
      <c r="F47" s="5">
        <v>0</v>
      </c>
    </row>
    <row r="48" spans="1:6" x14ac:dyDescent="0.25">
      <c r="A48" s="3">
        <v>24060000</v>
      </c>
      <c r="B48" s="4" t="s">
        <v>41</v>
      </c>
      <c r="C48" s="11">
        <f t="shared" si="0"/>
        <v>1460</v>
      </c>
      <c r="D48" s="5">
        <f>500+960</f>
        <v>1460</v>
      </c>
      <c r="E48" s="5">
        <v>0</v>
      </c>
      <c r="F48" s="5">
        <v>0</v>
      </c>
    </row>
    <row r="49" spans="1:10" x14ac:dyDescent="0.25">
      <c r="A49" s="6">
        <v>24060300</v>
      </c>
      <c r="B49" s="7" t="s">
        <v>41</v>
      </c>
      <c r="C49" s="12">
        <f t="shared" si="0"/>
        <v>1460</v>
      </c>
      <c r="D49" s="8">
        <f>500+960</f>
        <v>1460</v>
      </c>
      <c r="E49" s="8">
        <v>0</v>
      </c>
      <c r="F49" s="8">
        <v>0</v>
      </c>
    </row>
    <row r="50" spans="1:10" ht="31.5" x14ac:dyDescent="0.25">
      <c r="A50" s="3">
        <v>25000000</v>
      </c>
      <c r="B50" s="4" t="s">
        <v>56</v>
      </c>
      <c r="C50" s="12">
        <f t="shared" ref="C50:C52" si="1">D50+E50</f>
        <v>162.44999999999999</v>
      </c>
      <c r="D50" s="5">
        <v>0</v>
      </c>
      <c r="E50" s="5">
        <v>162.44999999999999</v>
      </c>
      <c r="F50" s="5">
        <v>0</v>
      </c>
    </row>
    <row r="51" spans="1:10" ht="47.25" x14ac:dyDescent="0.25">
      <c r="A51" s="3">
        <v>25010000</v>
      </c>
      <c r="B51" s="4" t="s">
        <v>57</v>
      </c>
      <c r="C51" s="12">
        <f t="shared" si="1"/>
        <v>162.44999999999999</v>
      </c>
      <c r="D51" s="5">
        <v>0</v>
      </c>
      <c r="E51" s="5">
        <v>162.44999999999999</v>
      </c>
      <c r="F51" s="5">
        <v>0</v>
      </c>
    </row>
    <row r="52" spans="1:10" ht="31.5" x14ac:dyDescent="0.25">
      <c r="A52" s="6">
        <v>25010300</v>
      </c>
      <c r="B52" s="7" t="s">
        <v>58</v>
      </c>
      <c r="C52" s="12">
        <f t="shared" si="1"/>
        <v>162.44999999999999</v>
      </c>
      <c r="D52" s="8">
        <v>0</v>
      </c>
      <c r="E52" s="8">
        <v>162.44999999999999</v>
      </c>
      <c r="F52" s="8">
        <v>0</v>
      </c>
    </row>
    <row r="53" spans="1:10" x14ac:dyDescent="0.25">
      <c r="A53" s="3">
        <v>30000000</v>
      </c>
      <c r="B53" s="4" t="s">
        <v>42</v>
      </c>
      <c r="C53" s="11">
        <f t="shared" ref="C53:C63" si="2">D53+E53</f>
        <v>3700</v>
      </c>
      <c r="D53" s="5">
        <v>0</v>
      </c>
      <c r="E53" s="5">
        <v>3700</v>
      </c>
      <c r="F53" s="5">
        <v>3700</v>
      </c>
    </row>
    <row r="54" spans="1:10" ht="31.5" x14ac:dyDescent="0.25">
      <c r="A54" s="3">
        <v>33000000</v>
      </c>
      <c r="B54" s="4" t="s">
        <v>43</v>
      </c>
      <c r="C54" s="11">
        <f t="shared" si="2"/>
        <v>3700</v>
      </c>
      <c r="D54" s="5">
        <v>0</v>
      </c>
      <c r="E54" s="5">
        <v>3700</v>
      </c>
      <c r="F54" s="5">
        <v>3700</v>
      </c>
    </row>
    <row r="55" spans="1:10" x14ac:dyDescent="0.25">
      <c r="A55" s="3">
        <v>33010000</v>
      </c>
      <c r="B55" s="4" t="s">
        <v>44</v>
      </c>
      <c r="C55" s="11">
        <f t="shared" si="2"/>
        <v>3700</v>
      </c>
      <c r="D55" s="5">
        <v>0</v>
      </c>
      <c r="E55" s="5">
        <v>3700</v>
      </c>
      <c r="F55" s="5">
        <v>3700</v>
      </c>
    </row>
    <row r="56" spans="1:10" ht="94.5" x14ac:dyDescent="0.25">
      <c r="A56" s="6">
        <v>33010100</v>
      </c>
      <c r="B56" s="7" t="s">
        <v>45</v>
      </c>
      <c r="C56" s="12">
        <f t="shared" si="2"/>
        <v>3700</v>
      </c>
      <c r="D56" s="8">
        <v>0</v>
      </c>
      <c r="E56" s="8">
        <v>3700</v>
      </c>
      <c r="F56" s="8">
        <v>3700</v>
      </c>
    </row>
    <row r="57" spans="1:10" s="16" customFormat="1" x14ac:dyDescent="0.25">
      <c r="A57" s="13" t="s">
        <v>46</v>
      </c>
      <c r="B57" s="14"/>
      <c r="C57" s="11">
        <f t="shared" si="2"/>
        <v>7468563.4500000002</v>
      </c>
      <c r="D57" s="15">
        <f>5207000+2157401</f>
        <v>7364401</v>
      </c>
      <c r="E57" s="15">
        <f>E12+E36+E53</f>
        <v>104162.45</v>
      </c>
      <c r="F57" s="15">
        <f>F12+F36+F53</f>
        <v>3700</v>
      </c>
      <c r="G57" s="17"/>
      <c r="H57" s="17"/>
      <c r="I57" s="17"/>
      <c r="J57" s="17"/>
    </row>
    <row r="58" spans="1:10" x14ac:dyDescent="0.25">
      <c r="A58" s="3">
        <v>40000000</v>
      </c>
      <c r="B58" s="4" t="s">
        <v>47</v>
      </c>
      <c r="C58" s="11">
        <f t="shared" si="2"/>
        <v>891700</v>
      </c>
      <c r="D58" s="5">
        <f>D59</f>
        <v>191700</v>
      </c>
      <c r="E58" s="5">
        <f t="shared" ref="E58:F58" si="3">E59</f>
        <v>700000</v>
      </c>
      <c r="F58" s="5">
        <f t="shared" si="3"/>
        <v>700000</v>
      </c>
    </row>
    <row r="59" spans="1:10" x14ac:dyDescent="0.25">
      <c r="A59" s="3">
        <v>41000000</v>
      </c>
      <c r="B59" s="4" t="s">
        <v>48</v>
      </c>
      <c r="C59" s="11">
        <f t="shared" si="2"/>
        <v>891700</v>
      </c>
      <c r="D59" s="5">
        <f>D60</f>
        <v>191700</v>
      </c>
      <c r="E59" s="5">
        <f t="shared" ref="E59:F59" si="4">E60</f>
        <v>700000</v>
      </c>
      <c r="F59" s="5">
        <f t="shared" si="4"/>
        <v>700000</v>
      </c>
    </row>
    <row r="60" spans="1:10" x14ac:dyDescent="0.25">
      <c r="A60" s="3">
        <v>41030000</v>
      </c>
      <c r="B60" s="4" t="s">
        <v>49</v>
      </c>
      <c r="C60" s="11">
        <f t="shared" si="2"/>
        <v>891700</v>
      </c>
      <c r="D60" s="5">
        <f>D61+D62</f>
        <v>191700</v>
      </c>
      <c r="E60" s="5">
        <f t="shared" ref="E60:F60" si="5">E61+E62</f>
        <v>700000</v>
      </c>
      <c r="F60" s="5">
        <f t="shared" si="5"/>
        <v>700000</v>
      </c>
    </row>
    <row r="61" spans="1:10" x14ac:dyDescent="0.25">
      <c r="A61" s="6">
        <v>41035000</v>
      </c>
      <c r="B61" s="7" t="s">
        <v>50</v>
      </c>
      <c r="C61" s="12">
        <f t="shared" si="2"/>
        <v>700000</v>
      </c>
      <c r="D61" s="8">
        <v>0</v>
      </c>
      <c r="E61" s="8">
        <f t="shared" ref="E61:F61" si="6">550000+150000</f>
        <v>700000</v>
      </c>
      <c r="F61" s="8">
        <f t="shared" si="6"/>
        <v>700000</v>
      </c>
    </row>
    <row r="62" spans="1:10" ht="63" x14ac:dyDescent="0.25">
      <c r="A62" s="6">
        <v>41037000</v>
      </c>
      <c r="B62" s="7" t="s">
        <v>51</v>
      </c>
      <c r="C62" s="12">
        <f t="shared" si="2"/>
        <v>191700</v>
      </c>
      <c r="D62" s="8">
        <f>191700</f>
        <v>191700</v>
      </c>
      <c r="E62" s="8">
        <v>0</v>
      </c>
      <c r="F62" s="8">
        <v>0</v>
      </c>
    </row>
    <row r="63" spans="1:10" s="16" customFormat="1" x14ac:dyDescent="0.25">
      <c r="A63" s="13" t="s">
        <v>52</v>
      </c>
      <c r="B63" s="14"/>
      <c r="C63" s="11">
        <f t="shared" si="2"/>
        <v>8360263.4500000002</v>
      </c>
      <c r="D63" s="15">
        <f>D57+D58</f>
        <v>7556101</v>
      </c>
      <c r="E63" s="15">
        <f>E57+E58</f>
        <v>804162.45</v>
      </c>
      <c r="F63" s="15">
        <f>F57+F58</f>
        <v>703700</v>
      </c>
      <c r="G63" s="17"/>
      <c r="H63" s="17"/>
      <c r="I63" s="17"/>
      <c r="J63" s="17"/>
    </row>
    <row r="66" spans="2:5" x14ac:dyDescent="0.25">
      <c r="B66" s="9" t="s">
        <v>62</v>
      </c>
      <c r="E66" s="9" t="s">
        <v>59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доходи в.северинка</vt:lpstr>
      <vt:lpstr>'доходи в.северинка'!Заголовки_для_печати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Пользователь Windows</cp:lastModifiedBy>
  <cp:lastPrinted>2017-07-17T06:53:04Z</cp:lastPrinted>
  <dcterms:created xsi:type="dcterms:W3CDTF">2017-06-12T11:25:28Z</dcterms:created>
  <dcterms:modified xsi:type="dcterms:W3CDTF">2017-07-17T06:54:57Z</dcterms:modified>
</cp:coreProperties>
</file>