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115" windowHeight="10560" activeTab="4"/>
  </bookViews>
  <sheets>
    <sheet name="дод 1" sheetId="1" r:id="rId1"/>
    <sheet name="дод 2" sheetId="2" r:id="rId2"/>
    <sheet name="дод 3" sheetId="3" r:id="rId3"/>
    <sheet name="дод 4" sheetId="4" r:id="rId4"/>
    <sheet name="Лист5" sheetId="5" r:id="rId5"/>
  </sheets>
  <calcPr calcId="125725"/>
</workbook>
</file>

<file path=xl/calcChain.xml><?xml version="1.0" encoding="utf-8"?>
<calcChain xmlns="http://schemas.openxmlformats.org/spreadsheetml/2006/main">
  <c r="G14" i="5"/>
  <c r="F14"/>
  <c r="E14"/>
  <c r="D14"/>
  <c r="F38" i="4"/>
  <c r="H36"/>
  <c r="H35"/>
  <c r="G34"/>
  <c r="F34"/>
  <c r="H33"/>
  <c r="H32"/>
  <c r="H31"/>
  <c r="G30"/>
  <c r="F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P40" i="3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C16" i="2"/>
  <c r="C15"/>
  <c r="C14"/>
  <c r="C13"/>
  <c r="C12"/>
  <c r="C11"/>
  <c r="C33" i="1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G38" i="4" l="1"/>
  <c r="H34"/>
  <c r="H38"/>
  <c r="H30"/>
</calcChain>
</file>

<file path=xl/sharedStrings.xml><?xml version="1.0" encoding="utf-8"?>
<sst xmlns="http://schemas.openxmlformats.org/spreadsheetml/2006/main" count="310" uniqueCount="214">
  <si>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</si>
  <si>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</si>
  <si>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</si>
  <si>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</si>
  <si>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</si>
  <si>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</si>
  <si>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</si>
  <si>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</si>
  <si>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</si>
  <si>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</si>
  <si>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</si>
  <si>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</si>
  <si>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</si>
  <si>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</si>
  <si>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</si>
  <si>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</si>
  <si>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</si>
  <si>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</si>
  <si>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</si>
  <si>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</si>
  <si>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Орендна плата з фізичних осіб  </t>
  </si>
  <si>
    <t>Транспортний податок з юридичних осіб</t>
  </si>
  <si>
    <t>Єдиний податок  </t>
  </si>
  <si>
    <t>Єдиний податок з юридичних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</si>
  <si>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</si>
  <si>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РАЗОМ ДОХОДІВ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</si>
  <si>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</si>
  <si>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</si>
  <si>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</si>
  <si>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</si>
  <si>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ВСЬОГО ДОХОДІВ</t>
  </si>
  <si>
    <t>Секретар сільської ради</t>
  </si>
  <si>
    <t>Г.КОЛОМІЄЦЬ</t>
  </si>
  <si>
    <t>до рішення Великосеверинівської сільської ради</t>
  </si>
  <si>
    <t>від 18.07.2018 року №483</t>
  </si>
  <si>
    <t>Зміни до доходів Великосеверинівська сільська рада на 2018 рік</t>
  </si>
  <si>
    <t>Додаток 2</t>
  </si>
  <si>
    <t>до рішення Великосеверинівської сільської  ради</t>
  </si>
  <si>
    <t>Зміни до фінансування Великосеверинівська сільська рада на 2018 рік</t>
  </si>
  <si>
    <t>Найменування згідно з класифікацією фінансування бюджету</t>
  </si>
  <si>
    <t>Внутрішнє фінансування</t>
  </si>
  <si>
    <t>Фінансування за рахунок зміни залишків коштів бюджетів</t>
  </si>
  <si>
    <t>На початок періоду</t>
  </si>
  <si>
    <t>Фінансування за активними операціями</t>
  </si>
  <si>
    <t>Зміни обсягів бюджетних коштів</t>
  </si>
  <si>
    <t>Додаток 3</t>
  </si>
  <si>
    <t>ЗМІНИ ДО РОЗПОДІЛУ</t>
  </si>
  <si>
    <t>видатків Великосеверинівська сільська рада на 2018 рік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</si>
  <si>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</si>
  <si>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</si>
  <si>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</si>
  <si>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</si>
  <si>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</si>
  <si>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</si>
  <si>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</si>
  <si>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</si>
  <si>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</si>
  <si>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</si>
  <si>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бюджет розвитку</t>
  </si>
  <si>
    <t>0100000</t>
  </si>
  <si>
    <t>Великосеверинівська сільська рада</t>
  </si>
  <si>
    <t>0110000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</si>
  <si>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</si>
  <si>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</si>
  <si>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</si>
  <si>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</si>
  <si>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0110170</t>
  </si>
  <si>
    <t>0170</t>
  </si>
  <si>
    <t>0131</t>
  </si>
  <si>
    <t>Підвищення кваліфікації депутатів місцевих рад та посадових осіб місцевого самоврядування</t>
  </si>
  <si>
    <t>0113030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</si>
  <si>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</si>
  <si>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</si>
  <si>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0113033</t>
  </si>
  <si>
    <t>3033</t>
  </si>
  <si>
    <t>1070</t>
  </si>
  <si>
    <t>Компенсаційні виплати на пільговий проїзд автомобільним транспортом окремим категоріям громадян</t>
  </si>
  <si>
    <t>0114060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</si>
  <si>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</si>
  <si>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</si>
  <si>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</si>
  <si>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0116030</t>
  </si>
  <si>
    <t>6030</t>
  </si>
  <si>
    <t>0620</t>
  </si>
  <si>
    <t>Організація благоустрою населених пунктів</t>
  </si>
  <si>
    <t>0116040</t>
  </si>
  <si>
    <t>6040</t>
  </si>
  <si>
    <t>Заходи, пов`язані з поліпшенням питної води</t>
  </si>
  <si>
    <t>0117130</t>
  </si>
  <si>
    <t>7130</t>
  </si>
  <si>
    <t>0421</t>
  </si>
  <si>
    <t>Здійснення заходів із землеустрою</t>
  </si>
  <si>
    <t>0117460</t>
  </si>
  <si>
    <t>7460</t>
  </si>
  <si>
    <t>Утримання та розвиток автомобільних доріг та дорожньої інфраструктури</t>
  </si>
  <si>
    <t>0117461</t>
  </si>
  <si>
    <t>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</si>
  <si>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</si>
  <si>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</si>
  <si>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0117680</t>
  </si>
  <si>
    <t>7680</t>
  </si>
  <si>
    <t>0490</t>
  </si>
  <si>
    <t>Членські внески до асоціацій органів місцевого самоврядування</t>
  </si>
  <si>
    <t>0119770</t>
  </si>
  <si>
    <t>9770</t>
  </si>
  <si>
    <t>0180</t>
  </si>
  <si>
    <t>0600000</t>
  </si>
  <si>
    <t>Орган з питань освіти і науки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</si>
  <si>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</si>
  <si>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</si>
  <si>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</si>
  <si>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</si>
  <si>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0611010</t>
  </si>
  <si>
    <t>1010</t>
  </si>
  <si>
    <t>0910</t>
  </si>
  <si>
    <t>Надання дошкільної освіти</t>
  </si>
  <si>
    <t>0611020</t>
  </si>
  <si>
    <t>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</si>
  <si>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</si>
  <si>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</si>
  <si>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</si>
  <si>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1090</t>
  </si>
  <si>
    <t>0960</t>
  </si>
  <si>
    <t>Надання позашкільної освіти позашкільними закладами освіти, заходи із позашкільної роботи з дітьми</t>
  </si>
  <si>
    <t>0611150</t>
  </si>
  <si>
    <t>1150</t>
  </si>
  <si>
    <t>0990</t>
  </si>
  <si>
    <t>Методичне забезпечення діяльності навчальних закладів</t>
  </si>
  <si>
    <t>0611160</t>
  </si>
  <si>
    <t>1160</t>
  </si>
  <si>
    <t>Інші програми, заклади та заходи у сфері освіти</t>
  </si>
  <si>
    <t>0611162</t>
  </si>
  <si>
    <t>1162</t>
  </si>
  <si>
    <t>Інші програми та заходи у сфері освіти</t>
  </si>
  <si>
    <t>0614030</t>
  </si>
  <si>
    <t>4030</t>
  </si>
  <si>
    <t>0824</t>
  </si>
  <si>
    <t>Забезпечення діяльності бібліотек</t>
  </si>
  <si>
    <t>0614060</t>
  </si>
  <si>
    <t>0615010</t>
  </si>
  <si>
    <t>5010</t>
  </si>
  <si>
    <t>Проведення спортивної роботи в регіоні</t>
  </si>
  <si>
    <t>0615011</t>
  </si>
  <si>
    <t>5011</t>
  </si>
  <si>
    <t>0810</t>
  </si>
  <si>
    <t>Проведення навчально-тренувальних зборів і змагань з олімпійських видів спорту</t>
  </si>
  <si>
    <t xml:space="preserve"> </t>
  </si>
  <si>
    <t>Додаток 4</t>
  </si>
  <si>
    <t>до рішення Великосеверинівської</t>
  </si>
  <si>
    <t>сільської ради</t>
  </si>
  <si>
    <t>Зміни до переліку місцевих програм, які фінансуватимуться за рахунок коштів сільського бюджету в 2018 році</t>
  </si>
  <si>
    <t>грн.</t>
  </si>
  <si>
    <t>Найменування місцевої (регіональної) програми</t>
  </si>
  <si>
    <t>Разом загальний та спеціальний фонди</t>
  </si>
  <si>
    <t>Програма розвитку вулично-дорожньої мережі, забезпечення безпеки руху на автомобільних дорогах та вулицях Великосеверинівської сільської ради на 2018 - 2020 роки</t>
  </si>
  <si>
    <t>Програма реформування і розвитку житлово-комунального господарства по Великосеверинівській сільській раді на 2018 - 2020 роки</t>
  </si>
  <si>
    <t>Програма громадський бюджет Великосеверинівської сільської ради на 2018 рік</t>
  </si>
  <si>
    <t>Програма по похованню померлих безрідних та невідомих громадян на 2018-2023 роки</t>
  </si>
  <si>
    <t>Програма "Питна вода"</t>
  </si>
  <si>
    <t>0113242</t>
  </si>
  <si>
    <t>3242</t>
  </si>
  <si>
    <t>Інші заходи у сфері соціального захисту і соціального забезпечення</t>
  </si>
  <si>
    <t xml:space="preserve">Комплексна програма
підтримки учасників антитерористичної  
операції в східних  областях України та членів
їх сімей — мешканців Великосеверинівської
сільської ради на 2017 - 2018 роки
</t>
  </si>
  <si>
    <t>Програма "Турбота" по поліпшенню соціального захисту громадян на 2017 - 2018 роки в новій редакції</t>
  </si>
  <si>
    <t>Програма підвищення кваліфікації  посадових осіб місцевого самоврядування та депутатів  Великосеверинівської сільської ради на 2017 - 2018 роки</t>
  </si>
  <si>
    <t>0112152</t>
  </si>
  <si>
    <t>2152</t>
  </si>
  <si>
    <t>0763</t>
  </si>
  <si>
    <t>Інші програми та заходи у сфері охорони здоров`я</t>
  </si>
  <si>
    <t>Програма підтримки закладів охорони здоров'я, які знаходяться  на території Великосеверинівської сільської ради на 2018 рік</t>
  </si>
  <si>
    <t>Програма розвитку земельних відносин на території Великосеверинівської сільської ради на 2018-2022 роки</t>
  </si>
  <si>
    <t>0117413</t>
  </si>
  <si>
    <t>7413</t>
  </si>
  <si>
    <t>0451</t>
  </si>
  <si>
    <t>Інші заходи у сфері автотранспорту</t>
  </si>
  <si>
    <t>Програма "Соціальний автобус" на території об'єднаної громади на 2018 рік</t>
  </si>
  <si>
    <t>Програма "Сільський автобус" на території Великосеверинівської сільської ради на 2018 рік</t>
  </si>
  <si>
    <t>0113210</t>
  </si>
  <si>
    <t>3210</t>
  </si>
  <si>
    <t>1050</t>
  </si>
  <si>
    <t>Організація та проведення громадських робіт</t>
  </si>
  <si>
    <t>Програма зайнятості населення Великосеверинівської сільської ради на 2018-2020 роки</t>
  </si>
  <si>
    <t>Програма про відшкодування компенсації за перевезення  окремих пільгових  категорій громадян на приміських маршрутах загального користування автомобільним транспортом на 2018 рік</t>
  </si>
  <si>
    <t>Програма розвитку фізичної культури і спорту на території Великосеверинівської сільської ради на 2018 рік</t>
  </si>
  <si>
    <t>Програма «Шкільний автобус» на території Великосеверинівської сільської ради на 2018 рік</t>
  </si>
  <si>
    <t xml:space="preserve">Програма
розвитку дошкільної, загальної 
середньої, позашкільної освіти
на 2018-2021 роки
</t>
  </si>
  <si>
    <t>Відділ культури, туризму і культурної спадщини Кіровоградської  районної державної адміністрації</t>
  </si>
  <si>
    <t>110201</t>
  </si>
  <si>
    <t>0825</t>
  </si>
  <si>
    <t>Бiблiотеки</t>
  </si>
  <si>
    <t>110204</t>
  </si>
  <si>
    <t>Палаци і будинки культури, клуби та інші заклади клубного типу </t>
  </si>
  <si>
    <t>Школи естетичного виховання дітей</t>
  </si>
  <si>
    <t>Фінансове управління Кіровоградської районної державної адміністрація</t>
  </si>
  <si>
    <t>250380</t>
  </si>
  <si>
    <t>Інші субвенції</t>
  </si>
  <si>
    <t>Програма соціально-економічного розвитку району на 2015 рік (затверджена рішенням сесії від 13.01.2015 р. № 326)</t>
  </si>
  <si>
    <t xml:space="preserve">Всього </t>
  </si>
  <si>
    <t>Додаток 5</t>
  </si>
  <si>
    <t>від 18.07.2018 року № 483</t>
  </si>
  <si>
    <t>Зміни до показників міжбюджетних трансфертів між місцевими бюджетами Кіровоградського району на 2018 рік</t>
  </si>
  <si>
    <t>Код бюджету</t>
  </si>
  <si>
    <t>Назва місцевого бюджету адміністративно-територіальної одиниці</t>
  </si>
  <si>
    <t>Дотації з сільського бюджету</t>
  </si>
  <si>
    <t>Субвенції з сільського бюджету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</si>
  <si>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
 (код ТПКВКМБ 9130)</t>
  </si>
  <si>
    <t>субвенція загального фонду на:</t>
  </si>
  <si>
    <t>Інші субвенції (код ТПКВКМБ 9770) на придбання інсуліну для жителів ОТГ, хворих на цукровий діабет та виплати компенсації фізичним особам, які надають соціальні послуги</t>
  </si>
  <si>
    <t>Інші субвенції               (код ТПКВКМБ 9770)     на придбання пральних машин для обслуговування соціальними працівниками осіб, які проживають на території Великосеверинівської ОТГ та на придбання інвалідного візка для осіб з інвалідністю Великосеверинівської ОТГ</t>
  </si>
  <si>
    <t xml:space="preserve">Субвенція з місцевого бюджету державному бюджету на виконання програм соціально-економічного розвитку регіонів                            (код ТПКВКМБ 9800)
</t>
  </si>
  <si>
    <t xml:space="preserve">Субвенція з місцевого бюджету на реалізацію проектів співробітництва між територіальними громадами                         (код ТПКВКМБ 9760)
</t>
  </si>
  <si>
    <t>Місцевий бюджет Соколівської об'єднаної територіальної громади</t>
  </si>
  <si>
    <t>Місцевий бюджет Кіровоградського району</t>
  </si>
  <si>
    <t xml:space="preserve">Секретар </t>
  </si>
</sst>
</file>

<file path=xl/styles.xml><?xml version="1.0" encoding="utf-8"?>
<styleSheet xmlns="http://schemas.openxmlformats.org/spreadsheetml/2006/main">
  <numFmts count="1">
    <numFmt numFmtId="164" formatCode="#,##0.0"/>
  </numFmts>
  <fonts count="1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>
      <alignment vertical="top"/>
    </xf>
  </cellStyleXfs>
  <cellXfs count="13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vertical="center"/>
    </xf>
    <xf numFmtId="0" fontId="0" fillId="0" borderId="0" xfId="0" applyFill="1"/>
    <xf numFmtId="0" fontId="0" fillId="0" borderId="1" xfId="0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2" fontId="0" fillId="0" borderId="1" xfId="0" applyNumberForma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 wrapText="1"/>
    </xf>
    <xf numFmtId="2" fontId="1" fillId="0" borderId="1" xfId="0" quotePrefix="1" applyNumberFormat="1" applyFont="1" applyFill="1" applyBorder="1" applyAlignment="1">
      <alignment horizontal="center" vertical="center" wrapText="1"/>
    </xf>
    <xf numFmtId="2" fontId="1" fillId="0" borderId="1" xfId="0" quotePrefix="1" applyNumberFormat="1" applyFont="1" applyFill="1" applyBorder="1" applyAlignment="1">
      <alignment vertical="center" wrapText="1"/>
    </xf>
    <xf numFmtId="0" fontId="0" fillId="0" borderId="1" xfId="0" quotePrefix="1" applyFill="1" applyBorder="1" applyAlignment="1">
      <alignment horizontal="center" vertical="center" wrapText="1"/>
    </xf>
    <xf numFmtId="2" fontId="0" fillId="0" borderId="1" xfId="0" quotePrefix="1" applyNumberFormat="1" applyFill="1" applyBorder="1" applyAlignment="1">
      <alignment horizontal="center" vertical="center" wrapText="1"/>
    </xf>
    <xf numFmtId="2" fontId="0" fillId="0" borderId="1" xfId="0" quotePrefix="1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 wrapText="1"/>
    </xf>
    <xf numFmtId="0" fontId="3" fillId="0" borderId="0" xfId="0" applyNumberFormat="1" applyFont="1" applyFill="1" applyAlignment="1" applyProtection="1">
      <alignment horizontal="left" vertical="top"/>
    </xf>
    <xf numFmtId="1" fontId="3" fillId="0" borderId="0" xfId="1" applyNumberFormat="1" applyFont="1" applyFill="1"/>
    <xf numFmtId="1" fontId="5" fillId="0" borderId="0" xfId="0" applyNumberFormat="1" applyFont="1" applyFill="1"/>
    <xf numFmtId="0" fontId="3" fillId="0" borderId="0" xfId="0" applyFont="1" applyFill="1"/>
    <xf numFmtId="0" fontId="6" fillId="0" borderId="0" xfId="0" applyFont="1" applyFill="1" applyAlignment="1">
      <alignment horizontal="center" wrapText="1"/>
    </xf>
    <xf numFmtId="0" fontId="7" fillId="0" borderId="2" xfId="0" applyNumberFormat="1" applyFont="1" applyFill="1" applyBorder="1" applyAlignment="1" applyProtection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7" fillId="0" borderId="0" xfId="0" applyNumberFormat="1" applyFont="1" applyFill="1" applyBorder="1" applyAlignment="1" applyProtection="1">
      <alignment horizontal="center" vertical="top"/>
    </xf>
    <xf numFmtId="0" fontId="3" fillId="0" borderId="2" xfId="0" applyNumberFormat="1" applyFont="1" applyFill="1" applyBorder="1" applyAlignment="1" applyProtection="1">
      <alignment horizontal="right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horizontal="center" vertical="center" wrapText="1"/>
    </xf>
    <xf numFmtId="2" fontId="8" fillId="0" borderId="1" xfId="0" quotePrefix="1" applyNumberFormat="1" applyFont="1" applyFill="1" applyBorder="1" applyAlignment="1">
      <alignment vertical="center" wrapText="1"/>
    </xf>
    <xf numFmtId="164" fontId="5" fillId="0" borderId="1" xfId="2" applyNumberFormat="1" applyFont="1" applyFill="1" applyBorder="1" applyAlignment="1">
      <alignment horizontal="left" vertical="top" wrapText="1"/>
    </xf>
    <xf numFmtId="3" fontId="5" fillId="0" borderId="1" xfId="2" applyNumberFormat="1" applyFont="1" applyFill="1" applyBorder="1">
      <alignment vertical="top"/>
    </xf>
    <xf numFmtId="3" fontId="10" fillId="0" borderId="1" xfId="2" applyNumberFormat="1" applyFont="1" applyFill="1" applyBorder="1">
      <alignment vertical="top"/>
    </xf>
    <xf numFmtId="0" fontId="8" fillId="0" borderId="3" xfId="0" quotePrefix="1" applyFont="1" applyFill="1" applyBorder="1" applyAlignment="1">
      <alignment horizontal="center" vertical="center" wrapText="1"/>
    </xf>
    <xf numFmtId="2" fontId="8" fillId="0" borderId="3" xfId="0" quotePrefix="1" applyNumberFormat="1" applyFont="1" applyFill="1" applyBorder="1" applyAlignment="1">
      <alignment horizontal="center" vertical="center" wrapText="1"/>
    </xf>
    <xf numFmtId="2" fontId="8" fillId="0" borderId="3" xfId="0" applyNumberFormat="1" applyFont="1" applyFill="1" applyBorder="1" applyAlignment="1">
      <alignment vertical="center" wrapText="1"/>
    </xf>
    <xf numFmtId="0" fontId="8" fillId="0" borderId="4" xfId="0" quotePrefix="1" applyFont="1" applyFill="1" applyBorder="1" applyAlignment="1">
      <alignment horizontal="center" vertical="center" wrapText="1"/>
    </xf>
    <xf numFmtId="2" fontId="8" fillId="0" borderId="4" xfId="0" quotePrefix="1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0" borderId="5" xfId="0" quotePrefix="1" applyFont="1" applyFill="1" applyBorder="1" applyAlignment="1">
      <alignment horizontal="center" vertical="center" wrapText="1"/>
    </xf>
    <xf numFmtId="2" fontId="8" fillId="0" borderId="5" xfId="0" quotePrefix="1" applyNumberFormat="1" applyFont="1" applyFill="1" applyBorder="1" applyAlignment="1">
      <alignment horizontal="center" vertical="center" wrapText="1"/>
    </xf>
    <xf numFmtId="2" fontId="8" fillId="0" borderId="5" xfId="0" applyNumberFormat="1" applyFont="1" applyFill="1" applyBorder="1" applyAlignment="1">
      <alignment vertical="center" wrapText="1"/>
    </xf>
    <xf numFmtId="164" fontId="3" fillId="0" borderId="1" xfId="2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 applyProtection="1">
      <alignment wrapText="1"/>
    </xf>
    <xf numFmtId="164" fontId="3" fillId="0" borderId="1" xfId="2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vertical="center" wrapText="1"/>
    </xf>
    <xf numFmtId="0" fontId="10" fillId="0" borderId="1" xfId="0" quotePrefix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10" fillId="0" borderId="1" xfId="0" quotePrefix="1" applyNumberFormat="1" applyFont="1" applyFill="1" applyBorder="1" applyAlignment="1">
      <alignment horizontal="left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164" fontId="11" fillId="0" borderId="1" xfId="2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164" fontId="5" fillId="0" borderId="1" xfId="0" applyNumberFormat="1" applyFont="1" applyFill="1" applyBorder="1" applyAlignment="1">
      <alignment vertical="justify"/>
    </xf>
    <xf numFmtId="3" fontId="10" fillId="0" borderId="1" xfId="0" applyNumberFormat="1" applyFont="1" applyFill="1" applyBorder="1" applyAlignment="1">
      <alignment vertical="justify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center" wrapText="1"/>
    </xf>
    <xf numFmtId="164" fontId="5" fillId="0" borderId="0" xfId="0" applyNumberFormat="1" applyFont="1" applyFill="1" applyBorder="1" applyAlignment="1">
      <alignment vertical="justify"/>
    </xf>
    <xf numFmtId="0" fontId="8" fillId="0" borderId="0" xfId="0" applyFont="1" applyFill="1"/>
    <xf numFmtId="0" fontId="12" fillId="0" borderId="0" xfId="0" applyFont="1" applyFill="1" applyAlignment="1">
      <alignment horizontal="left"/>
    </xf>
    <xf numFmtId="0" fontId="3" fillId="0" borderId="0" xfId="0" applyNumberFormat="1" applyFont="1" applyFill="1" applyAlignment="1" applyProtection="1"/>
    <xf numFmtId="1" fontId="5" fillId="0" borderId="0" xfId="0" applyNumberFormat="1" applyFont="1"/>
    <xf numFmtId="1" fontId="3" fillId="0" borderId="0" xfId="1" applyNumberFormat="1" applyFont="1"/>
    <xf numFmtId="0" fontId="13" fillId="0" borderId="0" xfId="0" applyNumberFormat="1" applyFont="1" applyFill="1" applyAlignment="1" applyProtection="1">
      <alignment horizontal="left" vertical="top"/>
    </xf>
    <xf numFmtId="0" fontId="3" fillId="0" borderId="0" xfId="0" applyFont="1" applyFill="1" applyAlignment="1">
      <alignment horizontal="right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7" xfId="0" applyBorder="1" applyAlignment="1"/>
    <xf numFmtId="0" fontId="0" fillId="0" borderId="8" xfId="0" applyBorder="1" applyAlignment="1"/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/>
    <xf numFmtId="0" fontId="0" fillId="0" borderId="10" xfId="0" applyBorder="1" applyAlignment="1"/>
    <xf numFmtId="0" fontId="0" fillId="0" borderId="4" xfId="0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1" xfId="0" applyNumberFormat="1" applyFont="1" applyFill="1" applyBorder="1" applyAlignment="1" applyProtection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3" fontId="5" fillId="0" borderId="1" xfId="2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" fontId="5" fillId="0" borderId="3" xfId="0" quotePrefix="1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justify" vertical="center" wrapText="1"/>
    </xf>
    <xf numFmtId="164" fontId="5" fillId="0" borderId="0" xfId="0" applyNumberFormat="1" applyFont="1" applyBorder="1" applyAlignment="1">
      <alignment vertical="justify"/>
    </xf>
    <xf numFmtId="0" fontId="5" fillId="0" borderId="0" xfId="0" applyFont="1" applyFill="1"/>
    <xf numFmtId="0" fontId="10" fillId="0" borderId="0" xfId="0" applyFont="1" applyFill="1" applyAlignment="1">
      <alignment horizontal="left"/>
    </xf>
  </cellXfs>
  <cellStyles count="3">
    <cellStyle name="Звичайний 2" xfId="1"/>
    <cellStyle name="Звичайний_Додаток _ 3 зм_ни 4575" xfId="2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workbookViewId="0">
      <selection activeCell="I26" sqref="I26"/>
    </sheetView>
  </sheetViews>
  <sheetFormatPr defaultRowHeight="12.75"/>
  <cols>
    <col min="1" max="1" width="11.28515625" customWidth="1"/>
    <col min="2" max="2" width="41" customWidth="1"/>
    <col min="3" max="3" width="14.140625" style="10" customWidth="1"/>
    <col min="4" max="4" width="14" customWidth="1"/>
    <col min="5" max="5" width="14.140625" customWidth="1"/>
    <col min="6" max="6" width="14.7109375" customWidth="1"/>
  </cols>
  <sheetData>
    <row r="1" spans="1:6">
      <c r="D1" t="s">
        <v>0</v>
      </c>
    </row>
    <row r="2" spans="1:6">
      <c r="D2" t="s">
        <v>33</v>
      </c>
    </row>
    <row r="3" spans="1:6">
      <c r="D3" t="s">
        <v>34</v>
      </c>
    </row>
    <row r="5" spans="1:6">
      <c r="A5" s="18" t="s">
        <v>35</v>
      </c>
      <c r="B5" s="19"/>
      <c r="C5" s="19"/>
      <c r="D5" s="19"/>
      <c r="E5" s="19"/>
      <c r="F5" s="19"/>
    </row>
    <row r="6" spans="1:6">
      <c r="F6" s="1" t="s">
        <v>1</v>
      </c>
    </row>
    <row r="7" spans="1:6">
      <c r="A7" s="20" t="s">
        <v>2</v>
      </c>
      <c r="B7" s="20" t="s">
        <v>3</v>
      </c>
      <c r="C7" s="21" t="s">
        <v>4</v>
      </c>
      <c r="D7" s="20" t="s">
        <v>5</v>
      </c>
      <c r="E7" s="20" t="s">
        <v>6</v>
      </c>
      <c r="F7" s="20"/>
    </row>
    <row r="8" spans="1:6">
      <c r="A8" s="20"/>
      <c r="B8" s="20"/>
      <c r="C8" s="21"/>
      <c r="D8" s="20"/>
      <c r="E8" s="20" t="s">
        <v>4</v>
      </c>
      <c r="F8" s="20" t="s">
        <v>7</v>
      </c>
    </row>
    <row r="9" spans="1:6">
      <c r="A9" s="20"/>
      <c r="B9" s="20"/>
      <c r="C9" s="21"/>
      <c r="D9" s="20"/>
      <c r="E9" s="20"/>
      <c r="F9" s="20"/>
    </row>
    <row r="10" spans="1:6">
      <c r="A10" s="3">
        <v>1</v>
      </c>
      <c r="B10" s="3">
        <v>2</v>
      </c>
      <c r="C10" s="11">
        <v>3</v>
      </c>
      <c r="D10" s="3">
        <v>4</v>
      </c>
      <c r="E10" s="3">
        <v>5</v>
      </c>
      <c r="F10" s="3">
        <v>6</v>
      </c>
    </row>
    <row r="11" spans="1:6">
      <c r="A11" s="4">
        <v>10000000</v>
      </c>
      <c r="B11" s="5" t="s">
        <v>8</v>
      </c>
      <c r="C11" s="12">
        <f t="shared" ref="C11:C33" si="0">D11+E11</f>
        <v>950000</v>
      </c>
      <c r="D11" s="6">
        <v>950000</v>
      </c>
      <c r="E11" s="6">
        <v>0</v>
      </c>
      <c r="F11" s="6">
        <v>0</v>
      </c>
    </row>
    <row r="12" spans="1:6" ht="25.5">
      <c r="A12" s="4">
        <v>11000000</v>
      </c>
      <c r="B12" s="5" t="s">
        <v>9</v>
      </c>
      <c r="C12" s="12">
        <f t="shared" si="0"/>
        <v>620000</v>
      </c>
      <c r="D12" s="6">
        <v>620000</v>
      </c>
      <c r="E12" s="6">
        <v>0</v>
      </c>
      <c r="F12" s="6">
        <v>0</v>
      </c>
    </row>
    <row r="13" spans="1:6">
      <c r="A13" s="4">
        <v>11010000</v>
      </c>
      <c r="B13" s="5" t="s">
        <v>10</v>
      </c>
      <c r="C13" s="12">
        <f t="shared" si="0"/>
        <v>620000</v>
      </c>
      <c r="D13" s="6">
        <v>620000</v>
      </c>
      <c r="E13" s="6">
        <v>0</v>
      </c>
      <c r="F13" s="6">
        <v>0</v>
      </c>
    </row>
    <row r="14" spans="1:6" ht="38.25">
      <c r="A14" s="7">
        <v>11010100</v>
      </c>
      <c r="B14" s="8" t="s">
        <v>11</v>
      </c>
      <c r="C14" s="13">
        <f t="shared" si="0"/>
        <v>200000</v>
      </c>
      <c r="D14" s="9">
        <v>200000</v>
      </c>
      <c r="E14" s="9">
        <v>0</v>
      </c>
      <c r="F14" s="9">
        <v>0</v>
      </c>
    </row>
    <row r="15" spans="1:6" ht="38.25">
      <c r="A15" s="7">
        <v>11010400</v>
      </c>
      <c r="B15" s="8" t="s">
        <v>12</v>
      </c>
      <c r="C15" s="13">
        <f t="shared" si="0"/>
        <v>300000</v>
      </c>
      <c r="D15" s="9">
        <v>300000</v>
      </c>
      <c r="E15" s="9">
        <v>0</v>
      </c>
      <c r="F15" s="9">
        <v>0</v>
      </c>
    </row>
    <row r="16" spans="1:6" ht="38.25">
      <c r="A16" s="7">
        <v>11010500</v>
      </c>
      <c r="B16" s="8" t="s">
        <v>13</v>
      </c>
      <c r="C16" s="13">
        <f t="shared" si="0"/>
        <v>120000</v>
      </c>
      <c r="D16" s="9">
        <v>120000</v>
      </c>
      <c r="E16" s="9">
        <v>0</v>
      </c>
      <c r="F16" s="9">
        <v>0</v>
      </c>
    </row>
    <row r="17" spans="1:6">
      <c r="A17" s="4">
        <v>14000000</v>
      </c>
      <c r="B17" s="5" t="s">
        <v>14</v>
      </c>
      <c r="C17" s="12">
        <f t="shared" si="0"/>
        <v>20000</v>
      </c>
      <c r="D17" s="6">
        <v>20000</v>
      </c>
      <c r="E17" s="6">
        <v>0</v>
      </c>
      <c r="F17" s="6">
        <v>0</v>
      </c>
    </row>
    <row r="18" spans="1:6" ht="25.5">
      <c r="A18" s="4">
        <v>14020000</v>
      </c>
      <c r="B18" s="5" t="s">
        <v>15</v>
      </c>
      <c r="C18" s="12">
        <f t="shared" si="0"/>
        <v>20000</v>
      </c>
      <c r="D18" s="6">
        <v>20000</v>
      </c>
      <c r="E18" s="6">
        <v>0</v>
      </c>
      <c r="F18" s="6">
        <v>0</v>
      </c>
    </row>
    <row r="19" spans="1:6">
      <c r="A19" s="7">
        <v>14021900</v>
      </c>
      <c r="B19" s="8" t="s">
        <v>16</v>
      </c>
      <c r="C19" s="13">
        <f t="shared" si="0"/>
        <v>20000</v>
      </c>
      <c r="D19" s="9">
        <v>20000</v>
      </c>
      <c r="E19" s="9">
        <v>0</v>
      </c>
      <c r="F19" s="9">
        <v>0</v>
      </c>
    </row>
    <row r="20" spans="1:6">
      <c r="A20" s="4">
        <v>18000000</v>
      </c>
      <c r="B20" s="5" t="s">
        <v>17</v>
      </c>
      <c r="C20" s="12">
        <f t="shared" si="0"/>
        <v>310000</v>
      </c>
      <c r="D20" s="6">
        <v>310000</v>
      </c>
      <c r="E20" s="6">
        <v>0</v>
      </c>
      <c r="F20" s="6">
        <v>0</v>
      </c>
    </row>
    <row r="21" spans="1:6">
      <c r="A21" s="4">
        <v>18010000</v>
      </c>
      <c r="B21" s="5" t="s">
        <v>18</v>
      </c>
      <c r="C21" s="12">
        <f t="shared" si="0"/>
        <v>22000</v>
      </c>
      <c r="D21" s="6">
        <v>22000</v>
      </c>
      <c r="E21" s="6">
        <v>0</v>
      </c>
      <c r="F21" s="6">
        <v>0</v>
      </c>
    </row>
    <row r="22" spans="1:6" ht="51">
      <c r="A22" s="7">
        <v>18010100</v>
      </c>
      <c r="B22" s="8" t="s">
        <v>19</v>
      </c>
      <c r="C22" s="13">
        <f t="shared" si="0"/>
        <v>1000</v>
      </c>
      <c r="D22" s="9">
        <v>1000</v>
      </c>
      <c r="E22" s="9">
        <v>0</v>
      </c>
      <c r="F22" s="9">
        <v>0</v>
      </c>
    </row>
    <row r="23" spans="1:6">
      <c r="A23" s="7">
        <v>18010900</v>
      </c>
      <c r="B23" s="8" t="s">
        <v>20</v>
      </c>
      <c r="C23" s="13">
        <f t="shared" si="0"/>
        <v>15000</v>
      </c>
      <c r="D23" s="9">
        <v>15000</v>
      </c>
      <c r="E23" s="9">
        <v>0</v>
      </c>
      <c r="F23" s="9">
        <v>0</v>
      </c>
    </row>
    <row r="24" spans="1:6">
      <c r="A24" s="7">
        <v>18011100</v>
      </c>
      <c r="B24" s="8" t="s">
        <v>21</v>
      </c>
      <c r="C24" s="13">
        <f t="shared" si="0"/>
        <v>6000</v>
      </c>
      <c r="D24" s="9">
        <v>6000</v>
      </c>
      <c r="E24" s="9">
        <v>0</v>
      </c>
      <c r="F24" s="9">
        <v>0</v>
      </c>
    </row>
    <row r="25" spans="1:6">
      <c r="A25" s="4">
        <v>18050000</v>
      </c>
      <c r="B25" s="5" t="s">
        <v>22</v>
      </c>
      <c r="C25" s="12">
        <f t="shared" si="0"/>
        <v>288000</v>
      </c>
      <c r="D25" s="6">
        <v>288000</v>
      </c>
      <c r="E25" s="6">
        <v>0</v>
      </c>
      <c r="F25" s="6">
        <v>0</v>
      </c>
    </row>
    <row r="26" spans="1:6">
      <c r="A26" s="7">
        <v>18050300</v>
      </c>
      <c r="B26" s="8" t="s">
        <v>23</v>
      </c>
      <c r="C26" s="13">
        <f t="shared" si="0"/>
        <v>16000</v>
      </c>
      <c r="D26" s="9">
        <v>16000</v>
      </c>
      <c r="E26" s="9">
        <v>0</v>
      </c>
      <c r="F26" s="9">
        <v>0</v>
      </c>
    </row>
    <row r="27" spans="1:6" ht="63.75">
      <c r="A27" s="7">
        <v>18050500</v>
      </c>
      <c r="B27" s="8" t="s">
        <v>24</v>
      </c>
      <c r="C27" s="13">
        <f t="shared" si="0"/>
        <v>272000</v>
      </c>
      <c r="D27" s="9">
        <v>272000</v>
      </c>
      <c r="E27" s="9">
        <v>0</v>
      </c>
      <c r="F27" s="9">
        <v>0</v>
      </c>
    </row>
    <row r="28" spans="1:6" s="10" customFormat="1">
      <c r="A28" s="14" t="s">
        <v>25</v>
      </c>
      <c r="B28" s="15"/>
      <c r="C28" s="12">
        <f t="shared" si="0"/>
        <v>950000</v>
      </c>
      <c r="D28" s="12">
        <v>950000</v>
      </c>
      <c r="E28" s="12">
        <v>0</v>
      </c>
      <c r="F28" s="12">
        <v>0</v>
      </c>
    </row>
    <row r="29" spans="1:6" s="10" customFormat="1">
      <c r="A29" s="14">
        <v>40000000</v>
      </c>
      <c r="B29" s="15" t="s">
        <v>26</v>
      </c>
      <c r="C29" s="12">
        <f t="shared" si="0"/>
        <v>323072</v>
      </c>
      <c r="D29" s="12">
        <v>323072</v>
      </c>
      <c r="E29" s="12">
        <v>0</v>
      </c>
      <c r="F29" s="12">
        <v>0</v>
      </c>
    </row>
    <row r="30" spans="1:6" s="10" customFormat="1">
      <c r="A30" s="14">
        <v>41000000</v>
      </c>
      <c r="B30" s="15" t="s">
        <v>27</v>
      </c>
      <c r="C30" s="12">
        <f t="shared" si="0"/>
        <v>323072</v>
      </c>
      <c r="D30" s="12">
        <v>323072</v>
      </c>
      <c r="E30" s="12">
        <v>0</v>
      </c>
      <c r="F30" s="12">
        <v>0</v>
      </c>
    </row>
    <row r="31" spans="1:6" s="10" customFormat="1" ht="25.5">
      <c r="A31" s="14">
        <v>41050000</v>
      </c>
      <c r="B31" s="15" t="s">
        <v>28</v>
      </c>
      <c r="C31" s="12">
        <f t="shared" si="0"/>
        <v>323072</v>
      </c>
      <c r="D31" s="12">
        <v>323072</v>
      </c>
      <c r="E31" s="12">
        <v>0</v>
      </c>
      <c r="F31" s="12">
        <v>0</v>
      </c>
    </row>
    <row r="32" spans="1:6" s="10" customFormat="1">
      <c r="A32" s="16">
        <v>41053900</v>
      </c>
      <c r="B32" s="17" t="s">
        <v>29</v>
      </c>
      <c r="C32" s="13">
        <f t="shared" si="0"/>
        <v>323072</v>
      </c>
      <c r="D32" s="13">
        <v>323072</v>
      </c>
      <c r="E32" s="13">
        <v>0</v>
      </c>
      <c r="F32" s="13">
        <v>0</v>
      </c>
    </row>
    <row r="33" spans="1:6" s="10" customFormat="1">
      <c r="A33" s="14" t="s">
        <v>30</v>
      </c>
      <c r="B33" s="15"/>
      <c r="C33" s="12">
        <f t="shared" si="0"/>
        <v>1273072</v>
      </c>
      <c r="D33" s="12">
        <v>1273072</v>
      </c>
      <c r="E33" s="12">
        <v>0</v>
      </c>
      <c r="F33" s="12">
        <v>0</v>
      </c>
    </row>
    <row r="34" spans="1:6" s="10" customFormat="1"/>
    <row r="36" spans="1:6">
      <c r="B36" s="2" t="s">
        <v>31</v>
      </c>
      <c r="E36" s="2" t="s">
        <v>32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3" fitToHeight="500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G10" sqref="G10"/>
    </sheetView>
  </sheetViews>
  <sheetFormatPr defaultRowHeight="12.75"/>
  <cols>
    <col min="1" max="1" width="14.42578125" customWidth="1"/>
    <col min="2" max="2" width="31.28515625" customWidth="1"/>
    <col min="5" max="5" width="11.140625" customWidth="1"/>
    <col min="6" max="6" width="12.5703125" customWidth="1"/>
  </cols>
  <sheetData>
    <row r="1" spans="1:6" ht="20.25" customHeight="1">
      <c r="C1" s="10"/>
      <c r="D1" t="s">
        <v>36</v>
      </c>
    </row>
    <row r="2" spans="1:6" ht="20.25" customHeight="1">
      <c r="C2" s="10"/>
      <c r="D2" t="s">
        <v>37</v>
      </c>
    </row>
    <row r="3" spans="1:6" ht="20.25" customHeight="1">
      <c r="C3" s="10"/>
      <c r="D3" t="s">
        <v>34</v>
      </c>
    </row>
    <row r="4" spans="1:6" ht="20.25" customHeight="1">
      <c r="C4" s="10"/>
    </row>
    <row r="5" spans="1:6" ht="20.25" customHeight="1">
      <c r="A5" s="18" t="s">
        <v>38</v>
      </c>
      <c r="B5" s="19"/>
      <c r="C5" s="19"/>
      <c r="D5" s="19"/>
      <c r="E5" s="19"/>
      <c r="F5" s="19"/>
    </row>
    <row r="6" spans="1:6" ht="20.25" customHeight="1">
      <c r="C6" s="10"/>
      <c r="F6" s="1" t="s">
        <v>1</v>
      </c>
    </row>
    <row r="7" spans="1:6" ht="20.25" customHeight="1">
      <c r="A7" s="20" t="s">
        <v>2</v>
      </c>
      <c r="B7" s="20" t="s">
        <v>39</v>
      </c>
      <c r="C7" s="21" t="s">
        <v>4</v>
      </c>
      <c r="D7" s="20" t="s">
        <v>5</v>
      </c>
      <c r="E7" s="20" t="s">
        <v>6</v>
      </c>
      <c r="F7" s="20"/>
    </row>
    <row r="8" spans="1:6" ht="20.25" customHeight="1">
      <c r="A8" s="20"/>
      <c r="B8" s="20"/>
      <c r="C8" s="21"/>
      <c r="D8" s="20"/>
      <c r="E8" s="20" t="s">
        <v>4</v>
      </c>
      <c r="F8" s="20" t="s">
        <v>7</v>
      </c>
    </row>
    <row r="9" spans="1:6" ht="20.25" customHeight="1">
      <c r="A9" s="20"/>
      <c r="B9" s="20"/>
      <c r="C9" s="21"/>
      <c r="D9" s="20"/>
      <c r="E9" s="20"/>
      <c r="F9" s="20"/>
    </row>
    <row r="10" spans="1:6" ht="20.25" customHeight="1">
      <c r="A10" s="3">
        <v>1</v>
      </c>
      <c r="B10" s="3">
        <v>2</v>
      </c>
      <c r="C10" s="11">
        <v>3</v>
      </c>
      <c r="D10" s="3">
        <v>4</v>
      </c>
      <c r="E10" s="3">
        <v>5</v>
      </c>
      <c r="F10" s="3">
        <v>6</v>
      </c>
    </row>
    <row r="11" spans="1:6" ht="20.25" customHeight="1">
      <c r="A11" s="4">
        <v>200000</v>
      </c>
      <c r="B11" s="5" t="s">
        <v>40</v>
      </c>
      <c r="C11" s="12">
        <f t="shared" ref="C11:C16" si="0">D11+E11</f>
        <v>-82002</v>
      </c>
      <c r="D11" s="6">
        <v>310803</v>
      </c>
      <c r="E11" s="6">
        <v>-392805</v>
      </c>
      <c r="F11" s="6">
        <v>-392805</v>
      </c>
    </row>
    <row r="12" spans="1:6" ht="33.75" customHeight="1">
      <c r="A12" s="4">
        <v>208000</v>
      </c>
      <c r="B12" s="5" t="s">
        <v>41</v>
      </c>
      <c r="C12" s="12">
        <f t="shared" si="0"/>
        <v>-82002</v>
      </c>
      <c r="D12" s="6">
        <v>310803</v>
      </c>
      <c r="E12" s="6">
        <v>-392805</v>
      </c>
      <c r="F12" s="6">
        <v>-392805</v>
      </c>
    </row>
    <row r="13" spans="1:6" ht="20.25" customHeight="1">
      <c r="A13" s="7">
        <v>208100</v>
      </c>
      <c r="B13" s="8" t="s">
        <v>42</v>
      </c>
      <c r="C13" s="13">
        <f t="shared" si="0"/>
        <v>-82002</v>
      </c>
      <c r="D13" s="9">
        <v>310803</v>
      </c>
      <c r="E13" s="9">
        <v>-392805</v>
      </c>
      <c r="F13" s="9">
        <v>-392805</v>
      </c>
    </row>
    <row r="14" spans="1:6" ht="33" customHeight="1">
      <c r="A14" s="4">
        <v>600000</v>
      </c>
      <c r="B14" s="5" t="s">
        <v>43</v>
      </c>
      <c r="C14" s="12">
        <f t="shared" si="0"/>
        <v>-82002</v>
      </c>
      <c r="D14" s="6">
        <v>310803</v>
      </c>
      <c r="E14" s="6">
        <v>-392805</v>
      </c>
      <c r="F14" s="6">
        <v>-392805</v>
      </c>
    </row>
    <row r="15" spans="1:6" ht="20.25" customHeight="1">
      <c r="A15" s="4">
        <v>602000</v>
      </c>
      <c r="B15" s="5" t="s">
        <v>44</v>
      </c>
      <c r="C15" s="12">
        <f t="shared" si="0"/>
        <v>-82002</v>
      </c>
      <c r="D15" s="6">
        <v>310803</v>
      </c>
      <c r="E15" s="6">
        <v>-392805</v>
      </c>
      <c r="F15" s="6">
        <v>-392805</v>
      </c>
    </row>
    <row r="16" spans="1:6" ht="20.25" customHeight="1">
      <c r="A16" s="7">
        <v>602100</v>
      </c>
      <c r="B16" s="8" t="s">
        <v>42</v>
      </c>
      <c r="C16" s="13">
        <f t="shared" si="0"/>
        <v>-82002</v>
      </c>
      <c r="D16" s="9">
        <v>310803</v>
      </c>
      <c r="E16" s="9">
        <v>-392805</v>
      </c>
      <c r="F16" s="9">
        <v>-392805</v>
      </c>
    </row>
    <row r="17" spans="2:5" ht="20.25" customHeight="1">
      <c r="C17" s="10"/>
    </row>
    <row r="18" spans="2:5" ht="20.25" customHeight="1">
      <c r="C18" s="10"/>
    </row>
    <row r="19" spans="2:5" ht="20.25" customHeight="1">
      <c r="B19" s="2" t="s">
        <v>31</v>
      </c>
      <c r="C19" s="10"/>
      <c r="E19" s="2" t="s">
        <v>32</v>
      </c>
    </row>
  </sheetData>
  <mergeCells count="8">
    <mergeCell ref="A5:F5"/>
    <mergeCell ref="A7:A9"/>
    <mergeCell ref="B7:B9"/>
    <mergeCell ref="C7:C9"/>
    <mergeCell ref="D7:D9"/>
    <mergeCell ref="E7:F7"/>
    <mergeCell ref="E8:E9"/>
    <mergeCell ref="F8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topLeftCell="B31" workbookViewId="0">
      <selection activeCell="E44" sqref="E44"/>
    </sheetView>
  </sheetViews>
  <sheetFormatPr defaultRowHeight="12.75"/>
  <cols>
    <col min="1" max="1" width="11.5703125" customWidth="1"/>
    <col min="2" max="2" width="11.28515625" customWidth="1"/>
    <col min="4" max="4" width="29.42578125" customWidth="1"/>
    <col min="5" max="5" width="13.85546875" customWidth="1"/>
    <col min="6" max="6" width="12" customWidth="1"/>
    <col min="8" max="8" width="11" customWidth="1"/>
    <col min="10" max="10" width="13" customWidth="1"/>
    <col min="14" max="14" width="12.85546875" customWidth="1"/>
    <col min="15" max="15" width="12.140625" customWidth="1"/>
    <col min="16" max="16" width="13.140625" customWidth="1"/>
  </cols>
  <sheetData>
    <row r="1" spans="1:16">
      <c r="M1" t="s">
        <v>45</v>
      </c>
    </row>
    <row r="2" spans="1:16">
      <c r="M2" t="s">
        <v>33</v>
      </c>
    </row>
    <row r="3" spans="1:16">
      <c r="M3" t="s">
        <v>34</v>
      </c>
    </row>
    <row r="5" spans="1:16">
      <c r="A5" s="22" t="s">
        <v>46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16">
      <c r="A6" s="22" t="s">
        <v>47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</row>
    <row r="7" spans="1:16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4" t="s">
        <v>1</v>
      </c>
    </row>
    <row r="8" spans="1:16">
      <c r="A8" s="25" t="s">
        <v>48</v>
      </c>
      <c r="B8" s="25" t="s">
        <v>49</v>
      </c>
      <c r="C8" s="25" t="s">
        <v>50</v>
      </c>
      <c r="D8" s="21" t="s">
        <v>51</v>
      </c>
      <c r="E8" s="21" t="s">
        <v>5</v>
      </c>
      <c r="F8" s="21"/>
      <c r="G8" s="21"/>
      <c r="H8" s="21"/>
      <c r="I8" s="21"/>
      <c r="J8" s="21" t="s">
        <v>6</v>
      </c>
      <c r="K8" s="21"/>
      <c r="L8" s="21"/>
      <c r="M8" s="21"/>
      <c r="N8" s="21"/>
      <c r="O8" s="21"/>
      <c r="P8" s="21" t="s">
        <v>52</v>
      </c>
    </row>
    <row r="9" spans="1:16">
      <c r="A9" s="21"/>
      <c r="B9" s="21"/>
      <c r="C9" s="21"/>
      <c r="D9" s="21"/>
      <c r="E9" s="21" t="s">
        <v>4</v>
      </c>
      <c r="F9" s="21" t="s">
        <v>53</v>
      </c>
      <c r="G9" s="21" t="s">
        <v>54</v>
      </c>
      <c r="H9" s="21"/>
      <c r="I9" s="21" t="s">
        <v>55</v>
      </c>
      <c r="J9" s="21" t="s">
        <v>4</v>
      </c>
      <c r="K9" s="21" t="s">
        <v>53</v>
      </c>
      <c r="L9" s="21" t="s">
        <v>54</v>
      </c>
      <c r="M9" s="21"/>
      <c r="N9" s="21" t="s">
        <v>55</v>
      </c>
      <c r="O9" s="11" t="s">
        <v>54</v>
      </c>
      <c r="P9" s="21"/>
    </row>
    <row r="10" spans="1:16">
      <c r="A10" s="21"/>
      <c r="B10" s="21"/>
      <c r="C10" s="21"/>
      <c r="D10" s="21"/>
      <c r="E10" s="21"/>
      <c r="F10" s="21"/>
      <c r="G10" s="21" t="s">
        <v>56</v>
      </c>
      <c r="H10" s="21" t="s">
        <v>57</v>
      </c>
      <c r="I10" s="21"/>
      <c r="J10" s="21"/>
      <c r="K10" s="21"/>
      <c r="L10" s="21" t="s">
        <v>56</v>
      </c>
      <c r="M10" s="21" t="s">
        <v>57</v>
      </c>
      <c r="N10" s="21"/>
      <c r="O10" s="21" t="s">
        <v>58</v>
      </c>
      <c r="P10" s="21"/>
    </row>
    <row r="11" spans="1:16" ht="44.2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1">
        <v>8</v>
      </c>
      <c r="I12" s="11">
        <v>9</v>
      </c>
      <c r="J12" s="11">
        <v>10</v>
      </c>
      <c r="K12" s="11">
        <v>11</v>
      </c>
      <c r="L12" s="11">
        <v>12</v>
      </c>
      <c r="M12" s="11">
        <v>13</v>
      </c>
      <c r="N12" s="11">
        <v>14</v>
      </c>
      <c r="O12" s="11">
        <v>15</v>
      </c>
      <c r="P12" s="11">
        <v>16</v>
      </c>
    </row>
    <row r="13" spans="1:16">
      <c r="A13" s="26" t="s">
        <v>59</v>
      </c>
      <c r="B13" s="27"/>
      <c r="C13" s="28"/>
      <c r="D13" s="29" t="s">
        <v>60</v>
      </c>
      <c r="E13" s="29">
        <v>1535980</v>
      </c>
      <c r="F13" s="29">
        <v>1535980</v>
      </c>
      <c r="G13" s="29">
        <v>2250</v>
      </c>
      <c r="H13" s="29">
        <v>101000</v>
      </c>
      <c r="I13" s="29">
        <v>0</v>
      </c>
      <c r="J13" s="29">
        <v>-388008</v>
      </c>
      <c r="K13" s="29">
        <v>0</v>
      </c>
      <c r="L13" s="29">
        <v>0</v>
      </c>
      <c r="M13" s="29">
        <v>0</v>
      </c>
      <c r="N13" s="29">
        <v>-388008</v>
      </c>
      <c r="O13" s="29">
        <v>-388008</v>
      </c>
      <c r="P13" s="29">
        <f t="shared" ref="P13:P40" si="0">E13+J13</f>
        <v>1147972</v>
      </c>
    </row>
    <row r="14" spans="1:16">
      <c r="A14" s="26" t="s">
        <v>61</v>
      </c>
      <c r="B14" s="27"/>
      <c r="C14" s="28"/>
      <c r="D14" s="29" t="s">
        <v>60</v>
      </c>
      <c r="E14" s="29">
        <v>1535980</v>
      </c>
      <c r="F14" s="29">
        <v>1535980</v>
      </c>
      <c r="G14" s="29">
        <v>2250</v>
      </c>
      <c r="H14" s="29">
        <v>101000</v>
      </c>
      <c r="I14" s="29">
        <v>0</v>
      </c>
      <c r="J14" s="29">
        <v>-388008</v>
      </c>
      <c r="K14" s="29">
        <v>0</v>
      </c>
      <c r="L14" s="29">
        <v>0</v>
      </c>
      <c r="M14" s="29">
        <v>0</v>
      </c>
      <c r="N14" s="29">
        <v>-388008</v>
      </c>
      <c r="O14" s="29">
        <v>-388008</v>
      </c>
      <c r="P14" s="29">
        <f t="shared" si="0"/>
        <v>1147972</v>
      </c>
    </row>
    <row r="15" spans="1:16" ht="63.75">
      <c r="A15" s="26" t="s">
        <v>62</v>
      </c>
      <c r="B15" s="26" t="s">
        <v>63</v>
      </c>
      <c r="C15" s="30" t="s">
        <v>64</v>
      </c>
      <c r="D15" s="31" t="s">
        <v>65</v>
      </c>
      <c r="E15" s="29">
        <v>225941</v>
      </c>
      <c r="F15" s="29">
        <v>225941</v>
      </c>
      <c r="G15" s="29">
        <v>2250</v>
      </c>
      <c r="H15" s="29">
        <v>100000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9">
        <f t="shared" si="0"/>
        <v>225941</v>
      </c>
    </row>
    <row r="16" spans="1:16" ht="25.5">
      <c r="A16" s="26" t="s">
        <v>66</v>
      </c>
      <c r="B16" s="26" t="s">
        <v>67</v>
      </c>
      <c r="C16" s="30" t="s">
        <v>68</v>
      </c>
      <c r="D16" s="31" t="s">
        <v>69</v>
      </c>
      <c r="E16" s="29">
        <v>-15000</v>
      </c>
      <c r="F16" s="29">
        <v>-15000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9">
        <f t="shared" si="0"/>
        <v>-15000</v>
      </c>
    </row>
    <row r="17" spans="1:16" ht="51">
      <c r="A17" s="26" t="s">
        <v>70</v>
      </c>
      <c r="B17" s="26" t="s">
        <v>71</v>
      </c>
      <c r="C17" s="28"/>
      <c r="D17" s="31" t="s">
        <v>72</v>
      </c>
      <c r="E17" s="29">
        <v>-120000</v>
      </c>
      <c r="F17" s="29">
        <v>-120000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9">
        <f t="shared" si="0"/>
        <v>-120000</v>
      </c>
    </row>
    <row r="18" spans="1:16" ht="38.25">
      <c r="A18" s="32" t="s">
        <v>73</v>
      </c>
      <c r="B18" s="32" t="s">
        <v>74</v>
      </c>
      <c r="C18" s="33" t="s">
        <v>75</v>
      </c>
      <c r="D18" s="34" t="s">
        <v>76</v>
      </c>
      <c r="E18" s="35">
        <v>-120000</v>
      </c>
      <c r="F18" s="35">
        <v>-120000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f t="shared" si="0"/>
        <v>-120000</v>
      </c>
    </row>
    <row r="19" spans="1:16" ht="38.25">
      <c r="A19" s="26" t="s">
        <v>77</v>
      </c>
      <c r="B19" s="26" t="s">
        <v>78</v>
      </c>
      <c r="C19" s="30" t="s">
        <v>79</v>
      </c>
      <c r="D19" s="31" t="s">
        <v>80</v>
      </c>
      <c r="E19" s="29">
        <v>780000</v>
      </c>
      <c r="F19" s="29">
        <v>780000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9">
        <f t="shared" si="0"/>
        <v>780000</v>
      </c>
    </row>
    <row r="20" spans="1:16">
      <c r="A20" s="26" t="s">
        <v>81</v>
      </c>
      <c r="B20" s="26" t="s">
        <v>82</v>
      </c>
      <c r="C20" s="30" t="s">
        <v>83</v>
      </c>
      <c r="D20" s="31" t="s">
        <v>84</v>
      </c>
      <c r="E20" s="29">
        <v>128340</v>
      </c>
      <c r="F20" s="29">
        <v>128340</v>
      </c>
      <c r="G20" s="29">
        <v>0</v>
      </c>
      <c r="H20" s="29">
        <v>1000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f t="shared" si="0"/>
        <v>128340</v>
      </c>
    </row>
    <row r="21" spans="1:16">
      <c r="A21" s="26" t="s">
        <v>85</v>
      </c>
      <c r="B21" s="26" t="s">
        <v>86</v>
      </c>
      <c r="C21" s="30" t="s">
        <v>83</v>
      </c>
      <c r="D21" s="31" t="s">
        <v>87</v>
      </c>
      <c r="E21" s="29">
        <v>-100000</v>
      </c>
      <c r="F21" s="29">
        <v>-100000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f t="shared" si="0"/>
        <v>-100000</v>
      </c>
    </row>
    <row r="22" spans="1:16">
      <c r="A22" s="26" t="s">
        <v>88</v>
      </c>
      <c r="B22" s="26" t="s">
        <v>89</v>
      </c>
      <c r="C22" s="30" t="s">
        <v>90</v>
      </c>
      <c r="D22" s="31" t="s">
        <v>91</v>
      </c>
      <c r="E22" s="29">
        <v>363072</v>
      </c>
      <c r="F22" s="29">
        <v>363072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f t="shared" si="0"/>
        <v>363072</v>
      </c>
    </row>
    <row r="23" spans="1:16" ht="25.5">
      <c r="A23" s="26" t="s">
        <v>92</v>
      </c>
      <c r="B23" s="26" t="s">
        <v>93</v>
      </c>
      <c r="C23" s="28"/>
      <c r="D23" s="31" t="s">
        <v>94</v>
      </c>
      <c r="E23" s="29">
        <v>140000</v>
      </c>
      <c r="F23" s="29">
        <v>140000</v>
      </c>
      <c r="G23" s="29">
        <v>0</v>
      </c>
      <c r="H23" s="29">
        <v>0</v>
      </c>
      <c r="I23" s="29">
        <v>0</v>
      </c>
      <c r="J23" s="29">
        <v>-388008</v>
      </c>
      <c r="K23" s="29">
        <v>0</v>
      </c>
      <c r="L23" s="29">
        <v>0</v>
      </c>
      <c r="M23" s="29">
        <v>0</v>
      </c>
      <c r="N23" s="29">
        <v>-388008</v>
      </c>
      <c r="O23" s="29">
        <v>-388008</v>
      </c>
      <c r="P23" s="29">
        <f t="shared" si="0"/>
        <v>-248008</v>
      </c>
    </row>
    <row r="24" spans="1:16" ht="38.25">
      <c r="A24" s="32" t="s">
        <v>95</v>
      </c>
      <c r="B24" s="32" t="s">
        <v>96</v>
      </c>
      <c r="C24" s="33" t="s">
        <v>97</v>
      </c>
      <c r="D24" s="34" t="s">
        <v>98</v>
      </c>
      <c r="E24" s="35">
        <v>140000</v>
      </c>
      <c r="F24" s="35">
        <v>140000</v>
      </c>
      <c r="G24" s="35">
        <v>0</v>
      </c>
      <c r="H24" s="35">
        <v>0</v>
      </c>
      <c r="I24" s="35">
        <v>0</v>
      </c>
      <c r="J24" s="35">
        <v>-388008</v>
      </c>
      <c r="K24" s="35">
        <v>0</v>
      </c>
      <c r="L24" s="35">
        <v>0</v>
      </c>
      <c r="M24" s="35">
        <v>0</v>
      </c>
      <c r="N24" s="35">
        <v>-388008</v>
      </c>
      <c r="O24" s="35">
        <v>-388008</v>
      </c>
      <c r="P24" s="35">
        <f t="shared" si="0"/>
        <v>-248008</v>
      </c>
    </row>
    <row r="25" spans="1:16" ht="25.5">
      <c r="A25" s="26" t="s">
        <v>99</v>
      </c>
      <c r="B25" s="26" t="s">
        <v>100</v>
      </c>
      <c r="C25" s="30" t="s">
        <v>101</v>
      </c>
      <c r="D25" s="31" t="s">
        <v>102</v>
      </c>
      <c r="E25" s="29">
        <v>2000</v>
      </c>
      <c r="F25" s="29">
        <v>2000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f t="shared" si="0"/>
        <v>2000</v>
      </c>
    </row>
    <row r="26" spans="1:16">
      <c r="A26" s="26" t="s">
        <v>103</v>
      </c>
      <c r="B26" s="26" t="s">
        <v>104</v>
      </c>
      <c r="C26" s="30" t="s">
        <v>105</v>
      </c>
      <c r="D26" s="31" t="s">
        <v>29</v>
      </c>
      <c r="E26" s="29">
        <v>131627</v>
      </c>
      <c r="F26" s="29">
        <v>131627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f t="shared" si="0"/>
        <v>131627</v>
      </c>
    </row>
    <row r="27" spans="1:16">
      <c r="A27" s="26" t="s">
        <v>106</v>
      </c>
      <c r="B27" s="27"/>
      <c r="C27" s="28"/>
      <c r="D27" s="31" t="s">
        <v>107</v>
      </c>
      <c r="E27" s="29">
        <v>47895</v>
      </c>
      <c r="F27" s="29">
        <v>47895</v>
      </c>
      <c r="G27" s="29">
        <v>53300</v>
      </c>
      <c r="H27" s="29">
        <v>181200</v>
      </c>
      <c r="I27" s="29">
        <v>0</v>
      </c>
      <c r="J27" s="29">
        <v>-4797</v>
      </c>
      <c r="K27" s="29">
        <v>0</v>
      </c>
      <c r="L27" s="29">
        <v>0</v>
      </c>
      <c r="M27" s="29">
        <v>0</v>
      </c>
      <c r="N27" s="29">
        <v>-4797</v>
      </c>
      <c r="O27" s="29">
        <v>-4797</v>
      </c>
      <c r="P27" s="29">
        <f t="shared" si="0"/>
        <v>43098</v>
      </c>
    </row>
    <row r="28" spans="1:16">
      <c r="A28" s="26" t="s">
        <v>108</v>
      </c>
      <c r="B28" s="27"/>
      <c r="C28" s="28"/>
      <c r="D28" s="31" t="s">
        <v>107</v>
      </c>
      <c r="E28" s="29">
        <v>47895</v>
      </c>
      <c r="F28" s="29">
        <v>47895</v>
      </c>
      <c r="G28" s="29">
        <v>53300</v>
      </c>
      <c r="H28" s="29">
        <v>181200</v>
      </c>
      <c r="I28" s="29">
        <v>0</v>
      </c>
      <c r="J28" s="29">
        <v>-4797</v>
      </c>
      <c r="K28" s="29">
        <v>0</v>
      </c>
      <c r="L28" s="29">
        <v>0</v>
      </c>
      <c r="M28" s="29">
        <v>0</v>
      </c>
      <c r="N28" s="29">
        <v>-4797</v>
      </c>
      <c r="O28" s="29">
        <v>-4797</v>
      </c>
      <c r="P28" s="29">
        <f t="shared" si="0"/>
        <v>43098</v>
      </c>
    </row>
    <row r="29" spans="1:16" ht="38.25">
      <c r="A29" s="26" t="s">
        <v>109</v>
      </c>
      <c r="B29" s="26" t="s">
        <v>110</v>
      </c>
      <c r="C29" s="30" t="s">
        <v>64</v>
      </c>
      <c r="D29" s="31" t="s">
        <v>111</v>
      </c>
      <c r="E29" s="29">
        <v>-21000</v>
      </c>
      <c r="F29" s="29">
        <v>-21000</v>
      </c>
      <c r="G29" s="29">
        <v>0</v>
      </c>
      <c r="H29" s="29">
        <v>-21000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f t="shared" si="0"/>
        <v>-21000</v>
      </c>
    </row>
    <row r="30" spans="1:16">
      <c r="A30" s="26" t="s">
        <v>112</v>
      </c>
      <c r="B30" s="26" t="s">
        <v>113</v>
      </c>
      <c r="C30" s="30" t="s">
        <v>114</v>
      </c>
      <c r="D30" s="31" t="s">
        <v>115</v>
      </c>
      <c r="E30" s="29">
        <v>-8000</v>
      </c>
      <c r="F30" s="29">
        <v>-8000</v>
      </c>
      <c r="G30" s="29">
        <v>0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0</v>
      </c>
      <c r="P30" s="29">
        <f t="shared" si="0"/>
        <v>-8000</v>
      </c>
    </row>
    <row r="31" spans="1:16" ht="63.75">
      <c r="A31" s="26" t="s">
        <v>116</v>
      </c>
      <c r="B31" s="26" t="s">
        <v>117</v>
      </c>
      <c r="C31" s="30" t="s">
        <v>118</v>
      </c>
      <c r="D31" s="31" t="s">
        <v>119</v>
      </c>
      <c r="E31" s="29">
        <v>119972</v>
      </c>
      <c r="F31" s="29">
        <v>119972</v>
      </c>
      <c r="G31" s="29">
        <v>0</v>
      </c>
      <c r="H31" s="29">
        <v>200000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f t="shared" si="0"/>
        <v>119972</v>
      </c>
    </row>
    <row r="32" spans="1:16" ht="38.25">
      <c r="A32" s="26" t="s">
        <v>120</v>
      </c>
      <c r="B32" s="26" t="s">
        <v>121</v>
      </c>
      <c r="C32" s="30" t="s">
        <v>122</v>
      </c>
      <c r="D32" s="31" t="s">
        <v>123</v>
      </c>
      <c r="E32" s="29">
        <v>75026</v>
      </c>
      <c r="F32" s="29">
        <v>75026</v>
      </c>
      <c r="G32" s="29">
        <v>53300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9">
        <f t="shared" si="0"/>
        <v>75026</v>
      </c>
    </row>
    <row r="33" spans="1:16" ht="25.5">
      <c r="A33" s="26" t="s">
        <v>124</v>
      </c>
      <c r="B33" s="26" t="s">
        <v>125</v>
      </c>
      <c r="C33" s="30" t="s">
        <v>126</v>
      </c>
      <c r="D33" s="31" t="s">
        <v>127</v>
      </c>
      <c r="E33" s="29">
        <v>4797</v>
      </c>
      <c r="F33" s="29">
        <v>4797</v>
      </c>
      <c r="G33" s="29">
        <v>0</v>
      </c>
      <c r="H33" s="29">
        <v>0</v>
      </c>
      <c r="I33" s="29">
        <v>0</v>
      </c>
      <c r="J33" s="29">
        <v>-4797</v>
      </c>
      <c r="K33" s="29">
        <v>0</v>
      </c>
      <c r="L33" s="29">
        <v>0</v>
      </c>
      <c r="M33" s="29">
        <v>0</v>
      </c>
      <c r="N33" s="29">
        <v>-4797</v>
      </c>
      <c r="O33" s="29">
        <v>-4797</v>
      </c>
      <c r="P33" s="29">
        <f t="shared" si="0"/>
        <v>0</v>
      </c>
    </row>
    <row r="34" spans="1:16">
      <c r="A34" s="26" t="s">
        <v>128</v>
      </c>
      <c r="B34" s="26" t="s">
        <v>129</v>
      </c>
      <c r="C34" s="28"/>
      <c r="D34" s="31" t="s">
        <v>130</v>
      </c>
      <c r="E34" s="29">
        <v>-120100</v>
      </c>
      <c r="F34" s="29">
        <v>-120100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f t="shared" si="0"/>
        <v>-120100</v>
      </c>
    </row>
    <row r="35" spans="1:16">
      <c r="A35" s="32" t="s">
        <v>131</v>
      </c>
      <c r="B35" s="32" t="s">
        <v>132</v>
      </c>
      <c r="C35" s="33" t="s">
        <v>126</v>
      </c>
      <c r="D35" s="34" t="s">
        <v>133</v>
      </c>
      <c r="E35" s="35">
        <v>-120100</v>
      </c>
      <c r="F35" s="35">
        <v>-120100</v>
      </c>
      <c r="G35" s="35">
        <v>0</v>
      </c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35">
        <v>0</v>
      </c>
      <c r="P35" s="35">
        <f t="shared" si="0"/>
        <v>-120100</v>
      </c>
    </row>
    <row r="36" spans="1:16">
      <c r="A36" s="26" t="s">
        <v>134</v>
      </c>
      <c r="B36" s="26" t="s">
        <v>135</v>
      </c>
      <c r="C36" s="30" t="s">
        <v>136</v>
      </c>
      <c r="D36" s="31" t="s">
        <v>137</v>
      </c>
      <c r="E36" s="29">
        <v>-22800</v>
      </c>
      <c r="F36" s="29">
        <v>-22800</v>
      </c>
      <c r="G36" s="29">
        <v>0</v>
      </c>
      <c r="H36" s="29">
        <v>-2800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9">
        <f t="shared" si="0"/>
        <v>-22800</v>
      </c>
    </row>
    <row r="37" spans="1:16" ht="38.25">
      <c r="A37" s="26" t="s">
        <v>138</v>
      </c>
      <c r="B37" s="26" t="s">
        <v>78</v>
      </c>
      <c r="C37" s="30" t="s">
        <v>79</v>
      </c>
      <c r="D37" s="31" t="s">
        <v>80</v>
      </c>
      <c r="E37" s="29">
        <v>0</v>
      </c>
      <c r="F37" s="29">
        <v>0</v>
      </c>
      <c r="G37" s="29">
        <v>0</v>
      </c>
      <c r="H37" s="29">
        <v>5000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f t="shared" si="0"/>
        <v>0</v>
      </c>
    </row>
    <row r="38" spans="1:16">
      <c r="A38" s="26" t="s">
        <v>139</v>
      </c>
      <c r="B38" s="26" t="s">
        <v>140</v>
      </c>
      <c r="C38" s="28"/>
      <c r="D38" s="31" t="s">
        <v>141</v>
      </c>
      <c r="E38" s="29">
        <v>20000</v>
      </c>
      <c r="F38" s="29">
        <v>20000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0"/>
        <v>20000</v>
      </c>
    </row>
    <row r="39" spans="1:16" ht="25.5">
      <c r="A39" s="32" t="s">
        <v>142</v>
      </c>
      <c r="B39" s="32" t="s">
        <v>143</v>
      </c>
      <c r="C39" s="33" t="s">
        <v>144</v>
      </c>
      <c r="D39" s="34" t="s">
        <v>145</v>
      </c>
      <c r="E39" s="35">
        <v>20000</v>
      </c>
      <c r="F39" s="35">
        <v>20000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5">
        <f t="shared" si="0"/>
        <v>20000</v>
      </c>
    </row>
    <row r="40" spans="1:16">
      <c r="A40" s="27"/>
      <c r="B40" s="26" t="s">
        <v>146</v>
      </c>
      <c r="C40" s="28"/>
      <c r="D40" s="29" t="s">
        <v>4</v>
      </c>
      <c r="E40" s="29">
        <v>1583875</v>
      </c>
      <c r="F40" s="29">
        <v>1583875</v>
      </c>
      <c r="G40" s="29">
        <v>55550</v>
      </c>
      <c r="H40" s="29">
        <v>282200</v>
      </c>
      <c r="I40" s="29">
        <v>0</v>
      </c>
      <c r="J40" s="29">
        <v>-392805</v>
      </c>
      <c r="K40" s="29">
        <v>0</v>
      </c>
      <c r="L40" s="29">
        <v>0</v>
      </c>
      <c r="M40" s="29">
        <v>0</v>
      </c>
      <c r="N40" s="29">
        <v>-392805</v>
      </c>
      <c r="O40" s="29">
        <v>-392805</v>
      </c>
      <c r="P40" s="29">
        <f t="shared" si="0"/>
        <v>1191070</v>
      </c>
    </row>
    <row r="43" spans="1:16">
      <c r="B43" s="2" t="s">
        <v>31</v>
      </c>
      <c r="I43" s="2" t="s">
        <v>32</v>
      </c>
    </row>
  </sheetData>
  <mergeCells count="22">
    <mergeCell ref="N9:N11"/>
    <mergeCell ref="G10:G11"/>
    <mergeCell ref="H10:H11"/>
    <mergeCell ref="L10:L11"/>
    <mergeCell ref="M10:M11"/>
    <mergeCell ref="O10:O11"/>
    <mergeCell ref="F9:F11"/>
    <mergeCell ref="G9:H9"/>
    <mergeCell ref="I9:I11"/>
    <mergeCell ref="J9:J11"/>
    <mergeCell ref="K9:K11"/>
    <mergeCell ref="L9:M9"/>
    <mergeCell ref="A5:P5"/>
    <mergeCell ref="A6:P6"/>
    <mergeCell ref="A8:A11"/>
    <mergeCell ref="B8:B11"/>
    <mergeCell ref="C8:C11"/>
    <mergeCell ref="D8:D11"/>
    <mergeCell ref="E8:I8"/>
    <mergeCell ref="J8:O8"/>
    <mergeCell ref="P8:P11"/>
    <mergeCell ref="E9:E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2"/>
  <sheetViews>
    <sheetView workbookViewId="0">
      <selection activeCell="E8" sqref="E8"/>
    </sheetView>
  </sheetViews>
  <sheetFormatPr defaultRowHeight="12.75"/>
  <cols>
    <col min="1" max="1" width="17.7109375" customWidth="1"/>
    <col min="2" max="2" width="17" customWidth="1"/>
    <col min="4" max="4" width="19" customWidth="1"/>
    <col min="5" max="5" width="40.7109375" customWidth="1"/>
    <col min="6" max="6" width="18" customWidth="1"/>
    <col min="7" max="7" width="15.42578125" customWidth="1"/>
  </cols>
  <sheetData>
    <row r="1" spans="1:8" s="39" customFormat="1" ht="13.5" customHeight="1">
      <c r="A1" s="36"/>
      <c r="B1" s="36"/>
      <c r="C1" s="36"/>
      <c r="D1" s="36"/>
      <c r="E1" s="36"/>
      <c r="F1" s="37" t="s">
        <v>147</v>
      </c>
      <c r="G1" s="38"/>
      <c r="H1" s="36"/>
    </row>
    <row r="2" spans="1:8" s="39" customFormat="1" ht="13.5" customHeight="1">
      <c r="A2" s="36"/>
      <c r="B2" s="36"/>
      <c r="C2" s="36"/>
      <c r="D2" s="36"/>
      <c r="E2" s="36"/>
      <c r="F2" s="37" t="s">
        <v>148</v>
      </c>
      <c r="G2" s="38"/>
      <c r="H2" s="36"/>
    </row>
    <row r="3" spans="1:8" s="39" customFormat="1" ht="13.5" customHeight="1">
      <c r="A3" s="36"/>
      <c r="B3" s="36"/>
      <c r="C3" s="36"/>
      <c r="D3" s="36"/>
      <c r="E3" s="36"/>
      <c r="F3" s="37" t="s">
        <v>149</v>
      </c>
      <c r="G3" s="38"/>
      <c r="H3" s="36"/>
    </row>
    <row r="4" spans="1:8" s="39" customFormat="1" ht="13.5" customHeight="1">
      <c r="A4" s="36"/>
      <c r="B4" s="36"/>
      <c r="C4" s="36"/>
      <c r="D4" s="36"/>
      <c r="E4" s="36"/>
      <c r="F4" s="37" t="s">
        <v>34</v>
      </c>
      <c r="G4" s="38"/>
      <c r="H4" s="36"/>
    </row>
    <row r="5" spans="1:8" s="39" customFormat="1" ht="13.5" customHeight="1">
      <c r="A5" s="36"/>
      <c r="B5" s="36"/>
      <c r="C5" s="36"/>
      <c r="D5" s="36"/>
      <c r="E5" s="36"/>
      <c r="G5" s="36"/>
      <c r="H5" s="36"/>
    </row>
    <row r="6" spans="1:8" s="39" customFormat="1" ht="19.5" customHeight="1">
      <c r="A6" s="40" t="s">
        <v>150</v>
      </c>
      <c r="B6" s="40"/>
      <c r="C6" s="40"/>
      <c r="D6" s="40"/>
      <c r="E6" s="40"/>
      <c r="F6" s="40"/>
      <c r="G6" s="40"/>
      <c r="H6" s="40"/>
    </row>
    <row r="7" spans="1:8" s="39" customFormat="1" ht="15.75">
      <c r="A7" s="41"/>
      <c r="B7" s="42"/>
      <c r="C7" s="42"/>
      <c r="D7" s="42"/>
      <c r="E7" s="43"/>
      <c r="F7" s="43"/>
      <c r="G7" s="44"/>
      <c r="H7" s="45" t="s">
        <v>151</v>
      </c>
    </row>
    <row r="8" spans="1:8" s="39" customFormat="1" ht="149.25" customHeight="1">
      <c r="A8" s="46" t="s">
        <v>48</v>
      </c>
      <c r="B8" s="46" t="s">
        <v>49</v>
      </c>
      <c r="C8" s="46" t="s">
        <v>50</v>
      </c>
      <c r="D8" s="46" t="s">
        <v>51</v>
      </c>
      <c r="E8" s="47" t="s">
        <v>152</v>
      </c>
      <c r="F8" s="46" t="s">
        <v>5</v>
      </c>
      <c r="G8" s="47" t="s">
        <v>6</v>
      </c>
      <c r="H8" s="47" t="s">
        <v>153</v>
      </c>
    </row>
    <row r="9" spans="1:8" s="39" customFormat="1" ht="72.75" customHeight="1">
      <c r="A9" s="48" t="s">
        <v>95</v>
      </c>
      <c r="B9" s="48" t="s">
        <v>96</v>
      </c>
      <c r="C9" s="49" t="s">
        <v>97</v>
      </c>
      <c r="D9" s="50" t="s">
        <v>98</v>
      </c>
      <c r="E9" s="51" t="s">
        <v>154</v>
      </c>
      <c r="F9" s="52">
        <v>140000</v>
      </c>
      <c r="G9" s="52">
        <v>-388008</v>
      </c>
      <c r="H9" s="53">
        <f t="shared" ref="H9:H36" si="0">SUM(F9+G9)</f>
        <v>-248008</v>
      </c>
    </row>
    <row r="10" spans="1:8" s="39" customFormat="1" ht="66" customHeight="1">
      <c r="A10" s="54" t="s">
        <v>81</v>
      </c>
      <c r="B10" s="54">
        <v>6030</v>
      </c>
      <c r="C10" s="55" t="s">
        <v>83</v>
      </c>
      <c r="D10" s="56" t="s">
        <v>84</v>
      </c>
      <c r="E10" s="51" t="s">
        <v>155</v>
      </c>
      <c r="F10" s="52">
        <v>200000</v>
      </c>
      <c r="G10" s="52"/>
      <c r="H10" s="53">
        <f>F10+G10</f>
        <v>200000</v>
      </c>
    </row>
    <row r="11" spans="1:8" s="39" customFormat="1" ht="43.5" customHeight="1">
      <c r="A11" s="57"/>
      <c r="B11" s="57"/>
      <c r="C11" s="58"/>
      <c r="D11" s="59"/>
      <c r="E11" s="60" t="s">
        <v>156</v>
      </c>
      <c r="F11" s="52">
        <v>-112760</v>
      </c>
      <c r="G11" s="52"/>
      <c r="H11" s="53">
        <f>F11</f>
        <v>-112760</v>
      </c>
    </row>
    <row r="12" spans="1:8" s="39" customFormat="1" ht="36" customHeight="1">
      <c r="A12" s="61"/>
      <c r="B12" s="61"/>
      <c r="C12" s="62"/>
      <c r="D12" s="63"/>
      <c r="E12" s="51" t="s">
        <v>157</v>
      </c>
      <c r="F12" s="52">
        <v>82000</v>
      </c>
      <c r="G12" s="52"/>
      <c r="H12" s="53">
        <f>F12</f>
        <v>82000</v>
      </c>
    </row>
    <row r="13" spans="1:8" s="39" customFormat="1" ht="36" customHeight="1">
      <c r="A13" s="48" t="s">
        <v>85</v>
      </c>
      <c r="B13" s="48" t="s">
        <v>86</v>
      </c>
      <c r="C13" s="49" t="s">
        <v>83</v>
      </c>
      <c r="D13" s="50" t="s">
        <v>87</v>
      </c>
      <c r="E13" s="64" t="s">
        <v>158</v>
      </c>
      <c r="F13" s="52">
        <v>-100000</v>
      </c>
      <c r="G13" s="52"/>
      <c r="H13" s="53">
        <f t="shared" si="0"/>
        <v>-100000</v>
      </c>
    </row>
    <row r="14" spans="1:8" s="39" customFormat="1" ht="65.25" hidden="1" customHeight="1">
      <c r="A14" s="54" t="s">
        <v>159</v>
      </c>
      <c r="B14" s="54" t="s">
        <v>160</v>
      </c>
      <c r="C14" s="55" t="s">
        <v>121</v>
      </c>
      <c r="D14" s="55" t="s">
        <v>161</v>
      </c>
      <c r="E14" s="65" t="s">
        <v>162</v>
      </c>
      <c r="F14" s="52">
        <v>110000</v>
      </c>
      <c r="G14" s="52"/>
      <c r="H14" s="53">
        <f t="shared" si="0"/>
        <v>110000</v>
      </c>
    </row>
    <row r="15" spans="1:8" s="39" customFormat="1" ht="65.25" hidden="1" customHeight="1">
      <c r="A15" s="57"/>
      <c r="B15" s="57"/>
      <c r="C15" s="58"/>
      <c r="D15" s="58"/>
      <c r="E15" s="66"/>
      <c r="F15" s="52"/>
      <c r="G15" s="52"/>
      <c r="H15" s="53">
        <f t="shared" si="0"/>
        <v>0</v>
      </c>
    </row>
    <row r="16" spans="1:8" s="39" customFormat="1" ht="65.25" hidden="1" customHeight="1">
      <c r="A16" s="61"/>
      <c r="B16" s="61"/>
      <c r="C16" s="62"/>
      <c r="D16" s="62"/>
      <c r="E16" s="60" t="s">
        <v>163</v>
      </c>
      <c r="F16" s="52">
        <v>150000</v>
      </c>
      <c r="G16" s="52"/>
      <c r="H16" s="53">
        <f t="shared" si="0"/>
        <v>150000</v>
      </c>
    </row>
    <row r="17" spans="1:8" s="39" customFormat="1" ht="65.25" hidden="1" customHeight="1">
      <c r="A17" s="54" t="s">
        <v>81</v>
      </c>
      <c r="B17" s="54" t="s">
        <v>82</v>
      </c>
      <c r="C17" s="55" t="s">
        <v>83</v>
      </c>
      <c r="D17" s="55" t="s">
        <v>84</v>
      </c>
      <c r="E17" s="60" t="s">
        <v>155</v>
      </c>
      <c r="F17" s="52">
        <v>500000</v>
      </c>
      <c r="G17" s="52"/>
      <c r="H17" s="53">
        <f t="shared" si="0"/>
        <v>500000</v>
      </c>
    </row>
    <row r="18" spans="1:8" s="39" customFormat="1" ht="65.25" hidden="1" customHeight="1">
      <c r="A18" s="61"/>
      <c r="B18" s="61"/>
      <c r="C18" s="62"/>
      <c r="D18" s="62"/>
      <c r="E18" s="60" t="s">
        <v>156</v>
      </c>
      <c r="F18" s="52">
        <v>700000</v>
      </c>
      <c r="G18" s="52"/>
      <c r="H18" s="53">
        <f t="shared" si="0"/>
        <v>700000</v>
      </c>
    </row>
    <row r="19" spans="1:8" s="39" customFormat="1" ht="70.5" customHeight="1">
      <c r="A19" s="48" t="s">
        <v>66</v>
      </c>
      <c r="B19" s="48" t="s">
        <v>67</v>
      </c>
      <c r="C19" s="49" t="s">
        <v>68</v>
      </c>
      <c r="D19" s="50" t="s">
        <v>69</v>
      </c>
      <c r="E19" s="51" t="s">
        <v>164</v>
      </c>
      <c r="F19" s="52">
        <v>-15000</v>
      </c>
      <c r="G19" s="52"/>
      <c r="H19" s="53">
        <f t="shared" si="0"/>
        <v>-15000</v>
      </c>
    </row>
    <row r="20" spans="1:8" s="39" customFormat="1" ht="65.25" hidden="1" customHeight="1">
      <c r="A20" s="48" t="s">
        <v>165</v>
      </c>
      <c r="B20" s="48" t="s">
        <v>166</v>
      </c>
      <c r="C20" s="49" t="s">
        <v>167</v>
      </c>
      <c r="D20" s="50" t="s">
        <v>168</v>
      </c>
      <c r="E20" s="60" t="s">
        <v>169</v>
      </c>
      <c r="F20" s="52">
        <v>-250000</v>
      </c>
      <c r="G20" s="52"/>
      <c r="H20" s="53">
        <f t="shared" si="0"/>
        <v>-250000</v>
      </c>
    </row>
    <row r="21" spans="1:8" s="39" customFormat="1" ht="51.75" customHeight="1">
      <c r="A21" s="48" t="s">
        <v>88</v>
      </c>
      <c r="B21" s="48">
        <v>7130</v>
      </c>
      <c r="C21" s="49" t="s">
        <v>90</v>
      </c>
      <c r="D21" s="67" t="s">
        <v>91</v>
      </c>
      <c r="E21" s="68" t="s">
        <v>170</v>
      </c>
      <c r="F21" s="52">
        <v>363072</v>
      </c>
      <c r="G21" s="52"/>
      <c r="H21" s="53">
        <f t="shared" si="0"/>
        <v>363072</v>
      </c>
    </row>
    <row r="22" spans="1:8" s="39" customFormat="1" ht="65.25" hidden="1" customHeight="1">
      <c r="A22" s="54" t="s">
        <v>171</v>
      </c>
      <c r="B22" s="54" t="s">
        <v>172</v>
      </c>
      <c r="C22" s="55" t="s">
        <v>173</v>
      </c>
      <c r="D22" s="55" t="s">
        <v>174</v>
      </c>
      <c r="E22" s="69" t="s">
        <v>175</v>
      </c>
      <c r="F22" s="52">
        <v>120000</v>
      </c>
      <c r="G22" s="52"/>
      <c r="H22" s="53">
        <f t="shared" si="0"/>
        <v>120000</v>
      </c>
    </row>
    <row r="23" spans="1:8" s="39" customFormat="1" ht="65.25" hidden="1" customHeight="1">
      <c r="A23" s="61"/>
      <c r="B23" s="61"/>
      <c r="C23" s="62"/>
      <c r="D23" s="62"/>
      <c r="E23" s="70" t="s">
        <v>176</v>
      </c>
      <c r="F23" s="52">
        <v>180000</v>
      </c>
      <c r="G23" s="52"/>
      <c r="H23" s="53">
        <f t="shared" si="0"/>
        <v>180000</v>
      </c>
    </row>
    <row r="24" spans="1:8" s="39" customFormat="1" ht="65.25" hidden="1" customHeight="1">
      <c r="A24" s="48" t="s">
        <v>177</v>
      </c>
      <c r="B24" s="48" t="s">
        <v>178</v>
      </c>
      <c r="C24" s="49" t="s">
        <v>179</v>
      </c>
      <c r="D24" s="50" t="s">
        <v>180</v>
      </c>
      <c r="E24" s="60" t="s">
        <v>181</v>
      </c>
      <c r="F24" s="52">
        <v>-20000</v>
      </c>
      <c r="G24" s="52"/>
      <c r="H24" s="53">
        <f t="shared" si="0"/>
        <v>-20000</v>
      </c>
    </row>
    <row r="25" spans="1:8" s="39" customFormat="1" ht="93.75" customHeight="1">
      <c r="A25" s="48" t="s">
        <v>73</v>
      </c>
      <c r="B25" s="48" t="s">
        <v>74</v>
      </c>
      <c r="C25" s="49" t="s">
        <v>75</v>
      </c>
      <c r="D25" s="50" t="s">
        <v>76</v>
      </c>
      <c r="E25" s="71" t="s">
        <v>182</v>
      </c>
      <c r="F25" s="52">
        <v>-120000</v>
      </c>
      <c r="G25" s="52"/>
      <c r="H25" s="53">
        <f t="shared" si="0"/>
        <v>-120000</v>
      </c>
    </row>
    <row r="26" spans="1:8" s="39" customFormat="1" ht="52.5" customHeight="1">
      <c r="A26" s="48" t="s">
        <v>142</v>
      </c>
      <c r="B26" s="48" t="s">
        <v>143</v>
      </c>
      <c r="C26" s="49" t="s">
        <v>144</v>
      </c>
      <c r="D26" s="50" t="s">
        <v>145</v>
      </c>
      <c r="E26" s="69" t="s">
        <v>183</v>
      </c>
      <c r="F26" s="52">
        <v>20000</v>
      </c>
      <c r="G26" s="52"/>
      <c r="H26" s="53">
        <f t="shared" si="0"/>
        <v>20000</v>
      </c>
    </row>
    <row r="27" spans="1:8" s="39" customFormat="1" ht="65.25" hidden="1" customHeight="1">
      <c r="A27" s="54" t="s">
        <v>131</v>
      </c>
      <c r="B27" s="54" t="s">
        <v>132</v>
      </c>
      <c r="C27" s="55" t="s">
        <v>126</v>
      </c>
      <c r="D27" s="55" t="s">
        <v>133</v>
      </c>
      <c r="E27" s="72" t="s">
        <v>184</v>
      </c>
      <c r="F27" s="52">
        <v>80000</v>
      </c>
      <c r="G27" s="52"/>
      <c r="H27" s="53">
        <f t="shared" si="0"/>
        <v>80000</v>
      </c>
    </row>
    <row r="28" spans="1:8" s="39" customFormat="1" ht="65.25" hidden="1" customHeight="1">
      <c r="A28" s="61"/>
      <c r="B28" s="61"/>
      <c r="C28" s="62"/>
      <c r="D28" s="62"/>
      <c r="E28" s="60" t="s">
        <v>185</v>
      </c>
      <c r="F28" s="52">
        <v>50000</v>
      </c>
      <c r="G28" s="52"/>
      <c r="H28" s="53">
        <f t="shared" si="0"/>
        <v>50000</v>
      </c>
    </row>
    <row r="29" spans="1:8" s="39" customFormat="1" ht="65.25" hidden="1" customHeight="1">
      <c r="A29" s="73"/>
      <c r="B29" s="73"/>
      <c r="C29" s="74"/>
      <c r="D29" s="75"/>
      <c r="E29" s="60"/>
      <c r="F29" s="52"/>
      <c r="G29" s="52"/>
      <c r="H29" s="53">
        <f t="shared" si="0"/>
        <v>0</v>
      </c>
    </row>
    <row r="30" spans="1:8" s="39" customFormat="1" ht="65.25" hidden="1" customHeight="1">
      <c r="A30" s="76">
        <v>24</v>
      </c>
      <c r="B30" s="77"/>
      <c r="C30" s="78"/>
      <c r="D30" s="79" t="s">
        <v>186</v>
      </c>
      <c r="E30" s="80"/>
      <c r="F30" s="53">
        <f>F31+F32+F33</f>
        <v>0</v>
      </c>
      <c r="G30" s="53">
        <f>G31+G32+G33</f>
        <v>0</v>
      </c>
      <c r="H30" s="53">
        <f t="shared" si="0"/>
        <v>0</v>
      </c>
    </row>
    <row r="31" spans="1:8" s="39" customFormat="1" ht="65.25" hidden="1" customHeight="1">
      <c r="A31" s="76"/>
      <c r="B31" s="81" t="s">
        <v>187</v>
      </c>
      <c r="C31" s="82" t="s">
        <v>188</v>
      </c>
      <c r="D31" s="83" t="s">
        <v>189</v>
      </c>
      <c r="E31" s="84"/>
      <c r="F31" s="52"/>
      <c r="G31" s="52"/>
      <c r="H31" s="53">
        <f t="shared" si="0"/>
        <v>0</v>
      </c>
    </row>
    <row r="32" spans="1:8" s="39" customFormat="1" ht="65.25" hidden="1" customHeight="1">
      <c r="A32" s="76"/>
      <c r="B32" s="81" t="s">
        <v>190</v>
      </c>
      <c r="C32" s="82" t="s">
        <v>79</v>
      </c>
      <c r="D32" s="85" t="s">
        <v>191</v>
      </c>
      <c r="E32" s="84"/>
      <c r="F32" s="52"/>
      <c r="G32" s="52"/>
      <c r="H32" s="53">
        <f t="shared" si="0"/>
        <v>0</v>
      </c>
    </row>
    <row r="33" spans="1:8" s="39" customFormat="1" ht="65.25" hidden="1" customHeight="1">
      <c r="A33" s="76"/>
      <c r="B33" s="81">
        <v>110205</v>
      </c>
      <c r="C33" s="82" t="s">
        <v>122</v>
      </c>
      <c r="D33" s="86" t="s">
        <v>192</v>
      </c>
      <c r="E33" s="84"/>
      <c r="F33" s="52"/>
      <c r="G33" s="52"/>
      <c r="H33" s="53">
        <f t="shared" si="0"/>
        <v>0</v>
      </c>
    </row>
    <row r="34" spans="1:8" s="39" customFormat="1" ht="65.25" hidden="1" customHeight="1">
      <c r="A34" s="76">
        <v>76</v>
      </c>
      <c r="B34" s="77"/>
      <c r="C34" s="78"/>
      <c r="D34" s="80" t="s">
        <v>193</v>
      </c>
      <c r="E34" s="80"/>
      <c r="F34" s="52">
        <f>F35</f>
        <v>0</v>
      </c>
      <c r="G34" s="52">
        <f>G35</f>
        <v>0</v>
      </c>
      <c r="H34" s="53">
        <f t="shared" si="0"/>
        <v>0</v>
      </c>
    </row>
    <row r="35" spans="1:8" s="39" customFormat="1" ht="65.25" hidden="1" customHeight="1">
      <c r="A35" s="73"/>
      <c r="B35" s="73" t="s">
        <v>194</v>
      </c>
      <c r="C35" s="74" t="s">
        <v>105</v>
      </c>
      <c r="D35" s="75" t="s">
        <v>195</v>
      </c>
      <c r="E35" s="84" t="s">
        <v>196</v>
      </c>
      <c r="F35" s="52"/>
      <c r="G35" s="52"/>
      <c r="H35" s="53">
        <f t="shared" si="0"/>
        <v>0</v>
      </c>
    </row>
    <row r="36" spans="1:8" s="39" customFormat="1" ht="60" customHeight="1">
      <c r="A36" s="48" t="s">
        <v>131</v>
      </c>
      <c r="B36" s="48" t="s">
        <v>132</v>
      </c>
      <c r="C36" s="49" t="s">
        <v>126</v>
      </c>
      <c r="D36" s="49" t="s">
        <v>133</v>
      </c>
      <c r="E36" s="72" t="s">
        <v>184</v>
      </c>
      <c r="F36" s="52">
        <v>-120100</v>
      </c>
      <c r="G36" s="52"/>
      <c r="H36" s="53">
        <f t="shared" si="0"/>
        <v>-120100</v>
      </c>
    </row>
    <row r="37" spans="1:8" s="39" customFormat="1" ht="65.25" hidden="1" customHeight="1">
      <c r="A37" s="48"/>
      <c r="B37" s="48"/>
      <c r="C37" s="49"/>
      <c r="D37" s="49"/>
      <c r="E37" s="60"/>
      <c r="F37" s="52"/>
      <c r="G37" s="52"/>
      <c r="H37" s="53"/>
    </row>
    <row r="38" spans="1:8" s="39" customFormat="1" ht="28.5" customHeight="1">
      <c r="A38" s="87"/>
      <c r="B38" s="87"/>
      <c r="C38" s="88"/>
      <c r="D38" s="89" t="s">
        <v>197</v>
      </c>
      <c r="E38" s="90"/>
      <c r="F38" s="91">
        <f>F36+F26+F25+F21+F19+F13+F12+F11+F10+F9</f>
        <v>337212</v>
      </c>
      <c r="G38" s="91">
        <f>SUM(G9:G35)</f>
        <v>-388008</v>
      </c>
      <c r="H38" s="91">
        <f>H36+H26+H25+H21+H19+H13+H12+H11+H10+H9</f>
        <v>-50796</v>
      </c>
    </row>
    <row r="39" spans="1:8" s="39" customFormat="1" ht="18" customHeight="1">
      <c r="A39" s="92"/>
      <c r="B39" s="92"/>
      <c r="C39" s="93"/>
      <c r="D39" s="94"/>
      <c r="E39" s="95"/>
      <c r="F39" s="95"/>
      <c r="G39" s="95"/>
      <c r="H39" s="95"/>
    </row>
    <row r="40" spans="1:8" s="39" customFormat="1" ht="19.5" customHeight="1">
      <c r="A40" s="92"/>
      <c r="B40" s="92"/>
      <c r="C40" s="93"/>
      <c r="D40" s="94"/>
      <c r="E40" s="95"/>
      <c r="F40" s="95"/>
      <c r="G40" s="95"/>
      <c r="H40" s="95"/>
    </row>
    <row r="41" spans="1:8" s="96" customFormat="1" ht="15.75">
      <c r="B41" s="97" t="s">
        <v>31</v>
      </c>
      <c r="G41" s="97" t="s">
        <v>32</v>
      </c>
    </row>
    <row r="42" spans="1:8" s="96" customFormat="1" ht="15.75"/>
  </sheetData>
  <mergeCells count="23">
    <mergeCell ref="A27:A28"/>
    <mergeCell ref="B27:B28"/>
    <mergeCell ref="C27:C28"/>
    <mergeCell ref="D27:D28"/>
    <mergeCell ref="D30:E30"/>
    <mergeCell ref="D34:E34"/>
    <mergeCell ref="A17:A18"/>
    <mergeCell ref="B17:B18"/>
    <mergeCell ref="C17:C18"/>
    <mergeCell ref="D17:D18"/>
    <mergeCell ref="A22:A23"/>
    <mergeCell ref="B22:B23"/>
    <mergeCell ref="C22:C23"/>
    <mergeCell ref="D22:D23"/>
    <mergeCell ref="A6:H6"/>
    <mergeCell ref="A10:A12"/>
    <mergeCell ref="B10:B12"/>
    <mergeCell ref="C10:C12"/>
    <mergeCell ref="D10:D12"/>
    <mergeCell ref="A14:A16"/>
    <mergeCell ref="B14:B16"/>
    <mergeCell ref="C14:C16"/>
    <mergeCell ref="D14:D1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tabSelected="1" topLeftCell="A4" workbookViewId="0">
      <selection sqref="A1:XFD20"/>
    </sheetView>
  </sheetViews>
  <sheetFormatPr defaultRowHeight="12.75"/>
  <cols>
    <col min="1" max="1" width="18.7109375" customWidth="1"/>
    <col min="2" max="2" width="22.5703125" customWidth="1"/>
    <col min="3" max="3" width="34.140625" customWidth="1"/>
    <col min="4" max="4" width="23.28515625" customWidth="1"/>
    <col min="5" max="5" width="22.7109375" customWidth="1"/>
    <col min="6" max="6" width="66.28515625" customWidth="1"/>
    <col min="7" max="7" width="18" customWidth="1"/>
  </cols>
  <sheetData>
    <row r="1" spans="1:7" s="39" customFormat="1" ht="13.5" customHeight="1">
      <c r="A1" s="36"/>
      <c r="B1" s="36"/>
      <c r="C1" s="36"/>
      <c r="D1" s="98"/>
      <c r="E1" s="99"/>
      <c r="F1" s="100" t="s">
        <v>198</v>
      </c>
    </row>
    <row r="2" spans="1:7" s="39" customFormat="1" ht="13.5" customHeight="1">
      <c r="A2" s="36"/>
      <c r="B2" s="36"/>
      <c r="C2" s="36"/>
      <c r="D2" s="98"/>
      <c r="E2" s="99"/>
      <c r="F2" s="100" t="s">
        <v>148</v>
      </c>
    </row>
    <row r="3" spans="1:7" s="39" customFormat="1" ht="13.5" customHeight="1">
      <c r="A3" s="36"/>
      <c r="B3" s="36"/>
      <c r="C3" s="36"/>
      <c r="D3" s="98"/>
      <c r="E3" s="99"/>
      <c r="F3" s="100" t="s">
        <v>149</v>
      </c>
    </row>
    <row r="4" spans="1:7" s="39" customFormat="1" ht="13.5" customHeight="1">
      <c r="A4" s="36"/>
      <c r="B4" s="36"/>
      <c r="C4" s="36"/>
      <c r="D4" s="98"/>
      <c r="E4" s="99"/>
      <c r="F4" s="100" t="s">
        <v>199</v>
      </c>
    </row>
    <row r="5" spans="1:7" s="39" customFormat="1" ht="13.5" customHeight="1">
      <c r="A5" s="36"/>
      <c r="B5" s="36"/>
      <c r="C5" s="36"/>
      <c r="D5" s="98"/>
      <c r="E5" s="99"/>
      <c r="F5" s="100"/>
    </row>
    <row r="6" spans="1:7" s="39" customFormat="1" ht="22.5" customHeight="1">
      <c r="A6" s="36"/>
      <c r="B6" s="101" t="s">
        <v>200</v>
      </c>
      <c r="C6" s="101"/>
      <c r="D6" s="101"/>
      <c r="E6" s="101"/>
      <c r="F6" s="101"/>
    </row>
    <row r="7" spans="1:7" s="39" customFormat="1" ht="15.75">
      <c r="A7" s="42"/>
      <c r="B7" s="42"/>
      <c r="C7" s="43"/>
      <c r="D7" s="43"/>
      <c r="E7" s="44"/>
      <c r="G7" s="102" t="s">
        <v>151</v>
      </c>
    </row>
    <row r="8" spans="1:7" s="39" customFormat="1" ht="30.75" customHeight="1">
      <c r="A8" s="103" t="s">
        <v>201</v>
      </c>
      <c r="B8" s="103" t="s">
        <v>202</v>
      </c>
      <c r="C8" s="104" t="s">
        <v>203</v>
      </c>
      <c r="D8" s="105" t="s">
        <v>204</v>
      </c>
      <c r="E8" s="106"/>
      <c r="F8" s="107"/>
      <c r="G8" s="108"/>
    </row>
    <row r="9" spans="1:7" s="39" customFormat="1" ht="44.25" customHeight="1">
      <c r="A9" s="109"/>
      <c r="B9" s="109"/>
      <c r="C9" s="110"/>
      <c r="D9" s="111"/>
      <c r="E9" s="112"/>
      <c r="F9" s="113"/>
      <c r="G9" s="114"/>
    </row>
    <row r="10" spans="1:7" s="39" customFormat="1" ht="44.25" customHeight="1">
      <c r="A10" s="115"/>
      <c r="B10" s="115"/>
      <c r="C10" s="116" t="s">
        <v>205</v>
      </c>
      <c r="D10" s="117" t="s">
        <v>206</v>
      </c>
      <c r="E10" s="118"/>
      <c r="F10" s="119"/>
      <c r="G10" s="120"/>
    </row>
    <row r="11" spans="1:7" s="39" customFormat="1" ht="236.25" customHeight="1">
      <c r="A11" s="110"/>
      <c r="B11" s="110"/>
      <c r="C11" s="121"/>
      <c r="D11" s="122" t="s">
        <v>207</v>
      </c>
      <c r="E11" s="123" t="s">
        <v>208</v>
      </c>
      <c r="F11" s="122" t="s">
        <v>209</v>
      </c>
      <c r="G11" s="122" t="s">
        <v>210</v>
      </c>
    </row>
    <row r="12" spans="1:7" s="39" customFormat="1" ht="42.75" customHeight="1">
      <c r="A12" s="124">
        <v>11505000000</v>
      </c>
      <c r="B12" s="125" t="s">
        <v>211</v>
      </c>
      <c r="C12" s="126">
        <v>0</v>
      </c>
      <c r="D12" s="122">
        <v>0</v>
      </c>
      <c r="E12" s="127">
        <v>10000</v>
      </c>
      <c r="F12" s="122">
        <v>0</v>
      </c>
      <c r="G12" s="122">
        <v>0</v>
      </c>
    </row>
    <row r="13" spans="1:7" s="39" customFormat="1" ht="42.75" customHeight="1">
      <c r="A13" s="124">
        <v>11308200000</v>
      </c>
      <c r="B13" s="125" t="s">
        <v>212</v>
      </c>
      <c r="C13" s="126">
        <v>0</v>
      </c>
      <c r="D13" s="122">
        <v>121627</v>
      </c>
      <c r="E13" s="127">
        <v>0</v>
      </c>
      <c r="F13" s="122">
        <v>0</v>
      </c>
      <c r="G13" s="122">
        <v>0</v>
      </c>
    </row>
    <row r="14" spans="1:7" s="39" customFormat="1" ht="21" customHeight="1">
      <c r="A14" s="88"/>
      <c r="B14" s="89" t="s">
        <v>197</v>
      </c>
      <c r="C14" s="128">
        <v>0</v>
      </c>
      <c r="D14" s="128">
        <f>D13</f>
        <v>121627</v>
      </c>
      <c r="E14" s="128">
        <f>E12</f>
        <v>10000</v>
      </c>
      <c r="F14" s="128">
        <f>F12</f>
        <v>0</v>
      </c>
      <c r="G14" s="128">
        <f>G12</f>
        <v>0</v>
      </c>
    </row>
    <row r="15" spans="1:7" s="39" customFormat="1" ht="18" customHeight="1">
      <c r="A15" s="129"/>
      <c r="B15" s="130"/>
      <c r="C15" s="131"/>
      <c r="D15" s="131"/>
      <c r="E15" s="131"/>
    </row>
    <row r="16" spans="1:7" s="39" customFormat="1" ht="19.5" customHeight="1">
      <c r="A16" s="129"/>
      <c r="B16" s="130"/>
      <c r="C16" s="131"/>
      <c r="D16" s="131"/>
      <c r="E16" s="131"/>
    </row>
    <row r="17" spans="2:5" s="132" customFormat="1" ht="15.75">
      <c r="B17" s="132" t="s">
        <v>213</v>
      </c>
      <c r="E17" s="133" t="s">
        <v>32</v>
      </c>
    </row>
    <row r="18" spans="2:5" s="132" customFormat="1" ht="15.75"/>
    <row r="19" spans="2:5" s="132" customFormat="1" ht="15.75"/>
    <row r="20" spans="2:5" s="132" customFormat="1" ht="15.75"/>
  </sheetData>
  <mergeCells count="7">
    <mergeCell ref="B6:F6"/>
    <mergeCell ref="A8:A11"/>
    <mergeCell ref="B8:B11"/>
    <mergeCell ref="C8:C9"/>
    <mergeCell ref="D8:G9"/>
    <mergeCell ref="C10:C11"/>
    <mergeCell ref="D10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дод 1</vt:lpstr>
      <vt:lpstr>дод 2</vt:lpstr>
      <vt:lpstr>дод 3</vt:lpstr>
      <vt:lpstr>дод 4</vt:lpstr>
      <vt:lpstr>Лист5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2018-07-19T08:14:57Z</cp:lastPrinted>
  <dcterms:created xsi:type="dcterms:W3CDTF">2018-07-19T08:13:22Z</dcterms:created>
  <dcterms:modified xsi:type="dcterms:W3CDTF">2018-07-19T11:27:27Z</dcterms:modified>
</cp:coreProperties>
</file>