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1'!#REF!</definedName>
    <definedName name="_xlnm.Print_Titles" localSheetId="2">'додаток 3'!#REF!</definedName>
    <definedName name="_xlnm.Print_Titles" localSheetId="4">'додаток 7'!$10:$11</definedName>
    <definedName name="_xlnm.Print_Area" localSheetId="0">'додаток 1'!$A$1:$F$52</definedName>
    <definedName name="_xlnm.Print_Area" localSheetId="1">'додаток 2'!$A$1:$F$32</definedName>
    <definedName name="_xlnm.Print_Area" localSheetId="2">'додаток 3'!$A$1:$P$43</definedName>
    <definedName name="_xlnm.Print_Area" localSheetId="3">'додаток 5'!$A$1:$D$39</definedName>
    <definedName name="_xlnm.Print_Area" localSheetId="4">'додаток 7'!$A$1:$J$37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 l="1"/>
  <c r="J17" i="5"/>
  <c r="I17" i="5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31" i="2" l="1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50" i="1" l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9" i="5" l="1"/>
  <c r="H14" i="5" s="1"/>
  <c r="H13" i="5" s="1"/>
  <c r="I14" i="5"/>
  <c r="I13" i="5" s="1"/>
  <c r="J14" i="5"/>
  <c r="J13" i="5" s="1"/>
  <c r="G18" i="5" l="1"/>
  <c r="G16" i="5"/>
  <c r="G15" i="5"/>
  <c r="I19" i="5"/>
  <c r="H32" i="5" l="1"/>
  <c r="H31" i="5" s="1"/>
  <c r="I32" i="5"/>
  <c r="I31" i="5" s="1"/>
  <c r="J32" i="5"/>
  <c r="J31" i="5" s="1"/>
  <c r="H35" i="5"/>
  <c r="I35" i="5"/>
  <c r="J35" i="5"/>
  <c r="G25" i="5" l="1"/>
  <c r="G26" i="5"/>
  <c r="G33" i="5"/>
  <c r="G32" i="5" s="1"/>
  <c r="G27" i="5"/>
  <c r="G24" i="5"/>
  <c r="G23" i="5"/>
  <c r="G22" i="5"/>
  <c r="G21" i="5"/>
  <c r="G19" i="5"/>
  <c r="G17" i="5"/>
  <c r="D30" i="4"/>
  <c r="D32" i="4"/>
  <c r="D37" i="4" s="1"/>
  <c r="J29" i="5"/>
  <c r="J28" i="5" s="1"/>
  <c r="I29" i="5"/>
  <c r="I28" i="5" s="1"/>
  <c r="H29" i="5"/>
  <c r="H28" i="5" s="1"/>
  <c r="D27" i="4"/>
  <c r="G14" i="5" l="1"/>
  <c r="G13" i="5" s="1"/>
  <c r="G35" i="5" s="1"/>
  <c r="D36" i="4"/>
  <c r="D35" i="4" s="1"/>
  <c r="G29" i="5"/>
  <c r="G28" i="5" s="1"/>
  <c r="G31" i="5"/>
</calcChain>
</file>

<file path=xl/sharedStrings.xml><?xml version="1.0" encoding="utf-8"?>
<sst xmlns="http://schemas.openxmlformats.org/spreadsheetml/2006/main" count="414" uniqueCount="219">
  <si>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</si>
  <si>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</si>
  <si>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</si>
  <si>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</si>
  <si>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</si>
  <si>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</si>
  <si>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</si>
  <si>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</si>
  <si>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</si>
  <si>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</si>
  <si>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</si>
  <si>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</si>
  <si>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</si>
  <si>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</si>
  <si>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</si>
  <si>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</si>
  <si>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</si>
  <si>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</si>
  <si>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</si>
  <si>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</si>
  <si>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</si>
  <si>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</si>
  <si>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</si>
  <si>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</si>
  <si>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</si>
  <si>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</si>
  <si>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</si>
  <si>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</si>
  <si>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</si>
  <si>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</si>
  <si>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</si>
  <si>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</si>
  <si>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</si>
  <si>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</si>
  <si>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</si>
  <si>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</si>
  <si>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</si>
  <si>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</si>
  <si>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</si>
  <si>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</si>
  <si>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</si>
  <si>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</si>
  <si>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</si>
  <si>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рахунок коштів єдиного казначейського рахунку</t>
  </si>
  <si>
    <t>Кошти, що передаються із загального фонду бюджету до бюджету розвитку (спеціального фонду)</t>
  </si>
  <si>
    <t>Передача коштів із спеціального до загального фонду бюджету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</si>
  <si>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</si>
  <si>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</si>
  <si>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</si>
  <si>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</si>
  <si>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Повернено</t>
  </si>
  <si>
    <t>Одержано</t>
  </si>
  <si>
    <t>Інше внутрішнє фінансування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</si>
  <si>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</si>
  <si>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</si>
  <si>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</si>
  <si>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</si>
  <si>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</si>
  <si>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</si>
  <si>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</si>
  <si>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</si>
  <si>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</si>
  <si>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</si>
  <si>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</si>
  <si>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</si>
  <si>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</si>
  <si>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</si>
  <si>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</si>
  <si>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</si>
  <si>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</si>
  <si>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</si>
  <si>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</si>
  <si>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</si>
  <si>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</si>
  <si>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</si>
  <si>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</si>
  <si>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</si>
  <si>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</si>
  <si>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</si>
  <si>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</si>
  <si>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</si>
  <si>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</si>
  <si>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</si>
  <si>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</si>
  <si>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0117321</t>
  </si>
  <si>
    <t>7321</t>
  </si>
  <si>
    <t>0443</t>
  </si>
  <si>
    <t>Будівництво освітніх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</si>
  <si>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</si>
  <si>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</si>
  <si>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</si>
  <si>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</si>
  <si>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</si>
  <si>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</si>
  <si>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</si>
  <si>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</si>
  <si>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</si>
  <si>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</si>
  <si>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</si>
  <si>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</si>
  <si>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</si>
  <si>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</si>
  <si>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</si>
  <si>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</si>
  <si>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</si>
  <si>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</si>
  <si>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</si>
  <si>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</si>
  <si>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</si>
  <si>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</si>
  <si>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</si>
  <si>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</si>
  <si>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</si>
  <si>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</si>
  <si>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</si>
  <si>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</si>
  <si>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</si>
  <si>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</si>
  <si>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</si>
  <si>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</si>
  <si>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</si>
  <si>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</si>
  <si>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</si>
  <si>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</si>
  <si>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</si>
  <si>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</si>
  <si>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0614030</t>
  </si>
  <si>
    <t>4030</t>
  </si>
  <si>
    <t>0824</t>
  </si>
  <si>
    <t>Забезпечення діяльності бібліотек</t>
  </si>
  <si>
    <t>0614060</t>
  </si>
  <si>
    <t>3700000</t>
  </si>
  <si>
    <t>3710000</t>
  </si>
  <si>
    <t>3719760</t>
  </si>
  <si>
    <t>9760</t>
  </si>
  <si>
    <t>0180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</si>
  <si>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</si>
  <si>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</si>
  <si>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</si>
  <si>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</si>
  <si>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</si>
  <si>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</si>
  <si>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</si>
  <si>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</si>
  <si>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</si>
  <si>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</si>
  <si>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</si>
  <si>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</si>
  <si>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</si>
  <si>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</si>
  <si>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</si>
  <si>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</si>
  <si>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</si>
  <si>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9900000000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</si>
  <si>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</si>
  <si>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</si>
  <si>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</si>
  <si>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</si>
  <si>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</si>
  <si>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</si>
  <si>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</si>
  <si>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</si>
  <si>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1152900000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</si>
  <si>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</si>
  <si>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</si>
  <si>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</si>
  <si>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</si>
  <si>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</si>
  <si>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</si>
  <si>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</si>
  <si>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</si>
  <si>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</si>
  <si>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</si>
  <si>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</si>
  <si>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>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</si>
  <si>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№1438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</si>
  <si>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</si>
  <si>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</si>
  <si>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</si>
  <si>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Вiддiл освiти, молодi та спорту, культури та туризму Великосеверинiвської сiльської ради</t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</si>
  <si>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</si>
  <si>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</si>
  <si>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</si>
  <si>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</si>
  <si>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>Бюджет Аджамської сільської територіальної громади ( КНП "Центр первинної медико-санітарної допомоги"  ( придбання комп'ютера та принтера)</t>
  </si>
  <si>
    <t>Бюджет Аджамської сільської територіальної громади (КНП "Центр первинної медико-санітарної допомоги"  придбання аналізатора сечі)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</si>
  <si>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</si>
  <si>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№1444</t>
  </si>
  <si>
    <t>Проведення заходів на запобігання ліквідації африканської чуми</t>
  </si>
  <si>
    <t>Фінвід Великосеверинівської сільської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</si>
  <si>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</si>
  <si>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</si>
  <si>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</si>
  <si>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 Про затвердження Програми фінансового забезпечення представницьких та службових витрат та інших заходів, пов’язаних з діяльністю органів місцевого самоврядування на 2024-2026 роки</t>
  </si>
  <si>
    <t>На кінець періоду</t>
  </si>
  <si>
    <t xml:space="preserve">сільської ради від 18.04.2024 року №1522  (із змінами) </t>
  </si>
  <si>
    <t xml:space="preserve">Додаток № 3 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</si>
  <si>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</si>
  <si>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</si>
  <si>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</si>
  <si>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</si>
  <si>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 xml:space="preserve">Додаток № 1  </t>
  </si>
  <si>
    <t xml:space="preserve">сільської ради від 18.04.2024 року №1522      (із змінами) </t>
  </si>
  <si>
    <t xml:space="preserve">Додаток № 2  </t>
  </si>
  <si>
    <t>Державний бюджет ( підтримка військових частин 2200000 грн. )</t>
  </si>
  <si>
    <t xml:space="preserve">Додаток № 5  </t>
  </si>
  <si>
    <t xml:space="preserve">до рішення Великосеверинівської сільської ради від 18.04.2024 року №1522      (із змінами) </t>
  </si>
  <si>
    <t>Державний бюджет ( на в/ч передача з загального фонду до спеціального)</t>
  </si>
  <si>
    <t xml:space="preserve">сільської ради від 18.04.2024 року № 1522  (із змінами) </t>
  </si>
  <si>
    <t xml:space="preserve">Додаток №  7 </t>
  </si>
  <si>
    <t>Рішення сесії Великосеверинівської сільської ради від 22.12.2023р. №1436</t>
  </si>
  <si>
    <t>Програма затвердження управління майном комунальної форми власності Великосеверинівської сільської ради на 2024-2026 роки</t>
  </si>
  <si>
    <t>Рішення сесії Великосеверинівської сільської ради від 22.12.2023 №1440</t>
  </si>
  <si>
    <t>Рішення сесії Великосеверинівської сільської ради від 18.04.2024р.  № 1527</t>
  </si>
  <si>
    <t>Рішення сесії Великосеверинівської сільської ради від 18.04.2024 №1525</t>
  </si>
  <si>
    <t>0116090</t>
  </si>
  <si>
    <t>6090</t>
  </si>
  <si>
    <t>0640</t>
  </si>
  <si>
    <t>Інша діяльність у сфері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</si>
</sst>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Continuous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7" fillId="0" borderId="3" xfId="0" quotePrefix="1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31" zoomScale="80" zoomScaleNormal="100" zoomScaleSheetLayoutView="80" workbookViewId="0">
      <selection activeCell="D9" sqref="D9:D11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9" customFormat="1" ht="37.5" customHeight="1" x14ac:dyDescent="0.3">
      <c r="C1" s="95" t="s">
        <v>201</v>
      </c>
      <c r="D1" s="95"/>
      <c r="E1" s="95"/>
      <c r="F1" s="95"/>
      <c r="G1" s="95"/>
      <c r="H1" s="20"/>
    </row>
    <row r="2" spans="1:9" s="19" customFormat="1" ht="16.149999999999999" customHeight="1" x14ac:dyDescent="0.3">
      <c r="C2" s="95" t="s">
        <v>141</v>
      </c>
      <c r="D2" s="95"/>
      <c r="E2" s="95"/>
      <c r="F2" s="95"/>
      <c r="G2" s="21"/>
      <c r="H2" s="22"/>
      <c r="I2" s="22"/>
    </row>
    <row r="3" spans="1:9" s="19" customFormat="1" ht="15.6" customHeight="1" x14ac:dyDescent="0.3">
      <c r="C3" s="96" t="s">
        <v>195</v>
      </c>
      <c r="D3" s="96"/>
      <c r="E3" s="96"/>
      <c r="F3" s="96"/>
      <c r="G3" s="21"/>
      <c r="H3" s="22"/>
      <c r="I3" s="22"/>
    </row>
    <row r="4" spans="1:9" s="19" customFormat="1" ht="35.25" customHeight="1" x14ac:dyDescent="0.3">
      <c r="C4" s="23"/>
      <c r="D4" s="23"/>
      <c r="E4" s="97"/>
      <c r="F4" s="97"/>
      <c r="G4" s="97"/>
      <c r="H4" s="97"/>
      <c r="I4" s="97"/>
    </row>
    <row r="5" spans="1:9" s="19" customFormat="1" ht="30" customHeight="1" x14ac:dyDescent="0.3">
      <c r="A5" s="98" t="s">
        <v>142</v>
      </c>
      <c r="B5" s="98"/>
      <c r="C5" s="98"/>
      <c r="D5" s="98"/>
      <c r="E5" s="98"/>
      <c r="F5" s="98"/>
      <c r="G5" s="22"/>
      <c r="H5" s="22"/>
      <c r="I5" s="22"/>
    </row>
    <row r="6" spans="1:9" s="25" customFormat="1" ht="55.9" customHeight="1" x14ac:dyDescent="0.3">
      <c r="A6" s="93" t="s">
        <v>143</v>
      </c>
      <c r="B6" s="93"/>
      <c r="C6" s="93"/>
      <c r="D6" s="93"/>
      <c r="E6" s="93"/>
      <c r="F6" s="93"/>
      <c r="G6" s="24"/>
      <c r="H6" s="24"/>
      <c r="I6" s="24"/>
    </row>
    <row r="7" spans="1:9" s="25" customFormat="1" ht="48.75" customHeight="1" x14ac:dyDescent="0.3">
      <c r="A7" s="94" t="s">
        <v>40</v>
      </c>
      <c r="B7" s="94"/>
      <c r="E7" s="26"/>
      <c r="F7" s="26"/>
      <c r="G7" s="26"/>
      <c r="H7" s="26"/>
      <c r="I7" s="26"/>
    </row>
    <row r="8" spans="1:9" s="25" customFormat="1" ht="27" customHeight="1" x14ac:dyDescent="0.3">
      <c r="A8" s="27" t="s">
        <v>41</v>
      </c>
      <c r="B8" s="27"/>
      <c r="E8" s="28"/>
      <c r="F8" s="29" t="s">
        <v>144</v>
      </c>
      <c r="G8" s="23"/>
    </row>
    <row r="9" spans="1:9" s="89" customFormat="1" x14ac:dyDescent="0.2">
      <c r="A9" s="99" t="s">
        <v>0</v>
      </c>
      <c r="B9" s="99" t="s">
        <v>1</v>
      </c>
      <c r="C9" s="99" t="s">
        <v>2</v>
      </c>
      <c r="D9" s="99" t="s">
        <v>3</v>
      </c>
      <c r="E9" s="99" t="s">
        <v>4</v>
      </c>
      <c r="F9" s="99"/>
    </row>
    <row r="10" spans="1:9" s="89" customFormat="1" x14ac:dyDescent="0.2">
      <c r="A10" s="99"/>
      <c r="B10" s="99"/>
      <c r="C10" s="99"/>
      <c r="D10" s="99"/>
      <c r="E10" s="99" t="s">
        <v>5</v>
      </c>
      <c r="F10" s="100" t="s">
        <v>6</v>
      </c>
    </row>
    <row r="11" spans="1:9" s="89" customFormat="1" x14ac:dyDescent="0.2">
      <c r="A11" s="99"/>
      <c r="B11" s="99"/>
      <c r="C11" s="99"/>
      <c r="D11" s="99"/>
      <c r="E11" s="99"/>
      <c r="F11" s="99"/>
    </row>
    <row r="12" spans="1:9" s="89" customFormat="1" x14ac:dyDescent="0.2">
      <c r="A12" s="90">
        <v>1</v>
      </c>
      <c r="B12" s="90">
        <v>2</v>
      </c>
      <c r="C12" s="90">
        <v>3</v>
      </c>
      <c r="D12" s="90">
        <v>4</v>
      </c>
      <c r="E12" s="90">
        <v>5</v>
      </c>
      <c r="F12" s="90">
        <v>6</v>
      </c>
    </row>
    <row r="13" spans="1:9" s="89" customFormat="1" x14ac:dyDescent="0.2">
      <c r="A13" s="12">
        <v>10000000</v>
      </c>
      <c r="B13" s="13" t="s">
        <v>7</v>
      </c>
      <c r="C13" s="14">
        <f t="shared" ref="C13:C50" si="0">D13+E13</f>
        <v>2358948</v>
      </c>
      <c r="D13" s="14">
        <v>2354848</v>
      </c>
      <c r="E13" s="14">
        <v>4100</v>
      </c>
      <c r="F13" s="14">
        <v>0</v>
      </c>
    </row>
    <row r="14" spans="1:9" s="89" customFormat="1" ht="25.5" x14ac:dyDescent="0.2">
      <c r="A14" s="12">
        <v>11000000</v>
      </c>
      <c r="B14" s="13" t="s">
        <v>8</v>
      </c>
      <c r="C14" s="14">
        <f t="shared" si="0"/>
        <v>1259285</v>
      </c>
      <c r="D14" s="14">
        <v>1259285</v>
      </c>
      <c r="E14" s="14">
        <v>0</v>
      </c>
      <c r="F14" s="14">
        <v>0</v>
      </c>
    </row>
    <row r="15" spans="1:9" s="89" customFormat="1" x14ac:dyDescent="0.2">
      <c r="A15" s="12">
        <v>11010000</v>
      </c>
      <c r="B15" s="13" t="s">
        <v>9</v>
      </c>
      <c r="C15" s="14">
        <f t="shared" si="0"/>
        <v>1257775</v>
      </c>
      <c r="D15" s="14">
        <v>1257775</v>
      </c>
      <c r="E15" s="14">
        <v>0</v>
      </c>
      <c r="F15" s="14">
        <v>0</v>
      </c>
    </row>
    <row r="16" spans="1:9" s="89" customFormat="1" ht="38.25" x14ac:dyDescent="0.2">
      <c r="A16" s="15">
        <v>11010100</v>
      </c>
      <c r="B16" s="16" t="s">
        <v>10</v>
      </c>
      <c r="C16" s="17">
        <f t="shared" si="0"/>
        <v>631900</v>
      </c>
      <c r="D16" s="17">
        <v>631900</v>
      </c>
      <c r="E16" s="17">
        <v>0</v>
      </c>
      <c r="F16" s="17">
        <v>0</v>
      </c>
    </row>
    <row r="17" spans="1:6" s="89" customFormat="1" ht="38.25" x14ac:dyDescent="0.2">
      <c r="A17" s="15">
        <v>11010400</v>
      </c>
      <c r="B17" s="16" t="s">
        <v>11</v>
      </c>
      <c r="C17" s="17">
        <f t="shared" si="0"/>
        <v>625875</v>
      </c>
      <c r="D17" s="17">
        <v>625875</v>
      </c>
      <c r="E17" s="17">
        <v>0</v>
      </c>
      <c r="F17" s="17">
        <v>0</v>
      </c>
    </row>
    <row r="18" spans="1:6" s="89" customFormat="1" x14ac:dyDescent="0.2">
      <c r="A18" s="12">
        <v>11020000</v>
      </c>
      <c r="B18" s="13" t="s">
        <v>12</v>
      </c>
      <c r="C18" s="14">
        <f t="shared" si="0"/>
        <v>1510</v>
      </c>
      <c r="D18" s="14">
        <v>1510</v>
      </c>
      <c r="E18" s="14">
        <v>0</v>
      </c>
      <c r="F18" s="14">
        <v>0</v>
      </c>
    </row>
    <row r="19" spans="1:6" s="89" customFormat="1" ht="25.5" x14ac:dyDescent="0.2">
      <c r="A19" s="15">
        <v>11020200</v>
      </c>
      <c r="B19" s="16" t="s">
        <v>13</v>
      </c>
      <c r="C19" s="17">
        <f t="shared" si="0"/>
        <v>1510</v>
      </c>
      <c r="D19" s="17">
        <v>1510</v>
      </c>
      <c r="E19" s="17">
        <v>0</v>
      </c>
      <c r="F19" s="17">
        <v>0</v>
      </c>
    </row>
    <row r="20" spans="1:6" s="89" customFormat="1" x14ac:dyDescent="0.2">
      <c r="A20" s="12">
        <v>14000000</v>
      </c>
      <c r="B20" s="13" t="s">
        <v>14</v>
      </c>
      <c r="C20" s="14">
        <f t="shared" si="0"/>
        <v>312683</v>
      </c>
      <c r="D20" s="14">
        <v>312683</v>
      </c>
      <c r="E20" s="14">
        <v>0</v>
      </c>
      <c r="F20" s="14">
        <v>0</v>
      </c>
    </row>
    <row r="21" spans="1:6" s="89" customFormat="1" ht="38.25" x14ac:dyDescent="0.2">
      <c r="A21" s="12">
        <v>14030000</v>
      </c>
      <c r="B21" s="13" t="s">
        <v>15</v>
      </c>
      <c r="C21" s="14">
        <f t="shared" si="0"/>
        <v>312683</v>
      </c>
      <c r="D21" s="14">
        <v>312683</v>
      </c>
      <c r="E21" s="14">
        <v>0</v>
      </c>
      <c r="F21" s="14">
        <v>0</v>
      </c>
    </row>
    <row r="22" spans="1:6" s="89" customFormat="1" x14ac:dyDescent="0.2">
      <c r="A22" s="15">
        <v>14031900</v>
      </c>
      <c r="B22" s="16" t="s">
        <v>16</v>
      </c>
      <c r="C22" s="17">
        <f t="shared" si="0"/>
        <v>312683</v>
      </c>
      <c r="D22" s="17">
        <v>312683</v>
      </c>
      <c r="E22" s="17">
        <v>0</v>
      </c>
      <c r="F22" s="17">
        <v>0</v>
      </c>
    </row>
    <row r="23" spans="1:6" s="89" customFormat="1" ht="38.25" x14ac:dyDescent="0.2">
      <c r="A23" s="12">
        <v>18000000</v>
      </c>
      <c r="B23" s="13" t="s">
        <v>17</v>
      </c>
      <c r="C23" s="14">
        <f t="shared" si="0"/>
        <v>782880</v>
      </c>
      <c r="D23" s="14">
        <v>782880</v>
      </c>
      <c r="E23" s="14">
        <v>0</v>
      </c>
      <c r="F23" s="14">
        <v>0</v>
      </c>
    </row>
    <row r="24" spans="1:6" s="89" customFormat="1" x14ac:dyDescent="0.2">
      <c r="A24" s="12">
        <v>18050000</v>
      </c>
      <c r="B24" s="13" t="s">
        <v>18</v>
      </c>
      <c r="C24" s="14">
        <f t="shared" si="0"/>
        <v>782880</v>
      </c>
      <c r="D24" s="14">
        <v>782880</v>
      </c>
      <c r="E24" s="14">
        <v>0</v>
      </c>
      <c r="F24" s="14">
        <v>0</v>
      </c>
    </row>
    <row r="25" spans="1:6" s="89" customFormat="1" x14ac:dyDescent="0.2">
      <c r="A25" s="15">
        <v>18050300</v>
      </c>
      <c r="B25" s="16" t="s">
        <v>19</v>
      </c>
      <c r="C25" s="17">
        <f t="shared" si="0"/>
        <v>63040</v>
      </c>
      <c r="D25" s="17">
        <v>63040</v>
      </c>
      <c r="E25" s="17">
        <v>0</v>
      </c>
      <c r="F25" s="17">
        <v>0</v>
      </c>
    </row>
    <row r="26" spans="1:6" s="89" customFormat="1" x14ac:dyDescent="0.2">
      <c r="A26" s="15">
        <v>18050400</v>
      </c>
      <c r="B26" s="16" t="s">
        <v>20</v>
      </c>
      <c r="C26" s="17">
        <f t="shared" si="0"/>
        <v>708040</v>
      </c>
      <c r="D26" s="17">
        <v>708040</v>
      </c>
      <c r="E26" s="17">
        <v>0</v>
      </c>
      <c r="F26" s="17">
        <v>0</v>
      </c>
    </row>
    <row r="27" spans="1:6" s="89" customFormat="1" ht="63.75" x14ac:dyDescent="0.2">
      <c r="A27" s="15">
        <v>18050500</v>
      </c>
      <c r="B27" s="16" t="s">
        <v>21</v>
      </c>
      <c r="C27" s="17">
        <f t="shared" si="0"/>
        <v>11800</v>
      </c>
      <c r="D27" s="17">
        <v>11800</v>
      </c>
      <c r="E27" s="17">
        <v>0</v>
      </c>
      <c r="F27" s="17">
        <v>0</v>
      </c>
    </row>
    <row r="28" spans="1:6" s="89" customFormat="1" x14ac:dyDescent="0.2">
      <c r="A28" s="12">
        <v>19000000</v>
      </c>
      <c r="B28" s="13" t="s">
        <v>22</v>
      </c>
      <c r="C28" s="14">
        <f t="shared" si="0"/>
        <v>4100</v>
      </c>
      <c r="D28" s="14">
        <v>0</v>
      </c>
      <c r="E28" s="14">
        <v>4100</v>
      </c>
      <c r="F28" s="14">
        <v>0</v>
      </c>
    </row>
    <row r="29" spans="1:6" s="89" customFormat="1" x14ac:dyDescent="0.2">
      <c r="A29" s="12">
        <v>19010000</v>
      </c>
      <c r="B29" s="13" t="s">
        <v>23</v>
      </c>
      <c r="C29" s="14">
        <f t="shared" si="0"/>
        <v>4100</v>
      </c>
      <c r="D29" s="14">
        <v>0</v>
      </c>
      <c r="E29" s="14">
        <v>4100</v>
      </c>
      <c r="F29" s="14">
        <v>0</v>
      </c>
    </row>
    <row r="30" spans="1:6" s="89" customFormat="1" ht="63.75" x14ac:dyDescent="0.2">
      <c r="A30" s="15">
        <v>19010100</v>
      </c>
      <c r="B30" s="16" t="s">
        <v>24</v>
      </c>
      <c r="C30" s="17">
        <f t="shared" si="0"/>
        <v>2800</v>
      </c>
      <c r="D30" s="17">
        <v>0</v>
      </c>
      <c r="E30" s="17">
        <v>2800</v>
      </c>
      <c r="F30" s="17">
        <v>0</v>
      </c>
    </row>
    <row r="31" spans="1:6" s="89" customFormat="1" ht="25.5" x14ac:dyDescent="0.2">
      <c r="A31" s="15">
        <v>19010200</v>
      </c>
      <c r="B31" s="16" t="s">
        <v>25</v>
      </c>
      <c r="C31" s="17">
        <f t="shared" si="0"/>
        <v>660</v>
      </c>
      <c r="D31" s="17">
        <v>0</v>
      </c>
      <c r="E31" s="17">
        <v>660</v>
      </c>
      <c r="F31" s="17">
        <v>0</v>
      </c>
    </row>
    <row r="32" spans="1:6" s="89" customFormat="1" ht="51" x14ac:dyDescent="0.2">
      <c r="A32" s="15">
        <v>19010300</v>
      </c>
      <c r="B32" s="16" t="s">
        <v>26</v>
      </c>
      <c r="C32" s="17">
        <f t="shared" si="0"/>
        <v>640</v>
      </c>
      <c r="D32" s="17">
        <v>0</v>
      </c>
      <c r="E32" s="17">
        <v>640</v>
      </c>
      <c r="F32" s="17">
        <v>0</v>
      </c>
    </row>
    <row r="33" spans="1:6" s="89" customFormat="1" x14ac:dyDescent="0.2">
      <c r="A33" s="12">
        <v>20000000</v>
      </c>
      <c r="B33" s="13" t="s">
        <v>27</v>
      </c>
      <c r="C33" s="14">
        <f t="shared" si="0"/>
        <v>91500</v>
      </c>
      <c r="D33" s="14">
        <v>84800</v>
      </c>
      <c r="E33" s="14">
        <v>6700</v>
      </c>
      <c r="F33" s="14">
        <v>0</v>
      </c>
    </row>
    <row r="34" spans="1:6" s="89" customFormat="1" ht="25.5" x14ac:dyDescent="0.2">
      <c r="A34" s="12">
        <v>21000000</v>
      </c>
      <c r="B34" s="13" t="s">
        <v>28</v>
      </c>
      <c r="C34" s="14">
        <f t="shared" si="0"/>
        <v>700</v>
      </c>
      <c r="D34" s="14">
        <v>700</v>
      </c>
      <c r="E34" s="14">
        <v>0</v>
      </c>
      <c r="F34" s="14">
        <v>0</v>
      </c>
    </row>
    <row r="35" spans="1:6" s="89" customFormat="1" x14ac:dyDescent="0.2">
      <c r="A35" s="12">
        <v>21080000</v>
      </c>
      <c r="B35" s="13" t="s">
        <v>29</v>
      </c>
      <c r="C35" s="14">
        <f t="shared" si="0"/>
        <v>700</v>
      </c>
      <c r="D35" s="14">
        <v>700</v>
      </c>
      <c r="E35" s="14">
        <v>0</v>
      </c>
      <c r="F35" s="14">
        <v>0</v>
      </c>
    </row>
    <row r="36" spans="1:6" s="89" customFormat="1" x14ac:dyDescent="0.2">
      <c r="A36" s="15">
        <v>21081100</v>
      </c>
      <c r="B36" s="16" t="s">
        <v>30</v>
      </c>
      <c r="C36" s="17">
        <f t="shared" si="0"/>
        <v>700</v>
      </c>
      <c r="D36" s="17">
        <v>700</v>
      </c>
      <c r="E36" s="17">
        <v>0</v>
      </c>
      <c r="F36" s="17">
        <v>0</v>
      </c>
    </row>
    <row r="37" spans="1:6" s="89" customFormat="1" x14ac:dyDescent="0.2">
      <c r="A37" s="12">
        <v>24000000</v>
      </c>
      <c r="B37" s="13" t="s">
        <v>31</v>
      </c>
      <c r="C37" s="14">
        <f t="shared" si="0"/>
        <v>90800</v>
      </c>
      <c r="D37" s="14">
        <v>84100</v>
      </c>
      <c r="E37" s="14">
        <v>6700</v>
      </c>
      <c r="F37" s="14">
        <v>0</v>
      </c>
    </row>
    <row r="38" spans="1:6" s="89" customFormat="1" x14ac:dyDescent="0.2">
      <c r="A38" s="12">
        <v>24060000</v>
      </c>
      <c r="B38" s="13" t="s">
        <v>29</v>
      </c>
      <c r="C38" s="14">
        <f t="shared" si="0"/>
        <v>90800</v>
      </c>
      <c r="D38" s="14">
        <v>84100</v>
      </c>
      <c r="E38" s="14">
        <v>6700</v>
      </c>
      <c r="F38" s="14">
        <v>0</v>
      </c>
    </row>
    <row r="39" spans="1:6" s="89" customFormat="1" x14ac:dyDescent="0.2">
      <c r="A39" s="15">
        <v>24060300</v>
      </c>
      <c r="B39" s="16" t="s">
        <v>29</v>
      </c>
      <c r="C39" s="17">
        <f t="shared" si="0"/>
        <v>84100</v>
      </c>
      <c r="D39" s="17">
        <v>84100</v>
      </c>
      <c r="E39" s="17">
        <v>0</v>
      </c>
      <c r="F39" s="17">
        <v>0</v>
      </c>
    </row>
    <row r="40" spans="1:6" s="89" customFormat="1" ht="51" x14ac:dyDescent="0.2">
      <c r="A40" s="15">
        <v>24062100</v>
      </c>
      <c r="B40" s="16" t="s">
        <v>32</v>
      </c>
      <c r="C40" s="17">
        <f t="shared" si="0"/>
        <v>6700</v>
      </c>
      <c r="D40" s="17">
        <v>0</v>
      </c>
      <c r="E40" s="17">
        <v>6700</v>
      </c>
      <c r="F40" s="17">
        <v>0</v>
      </c>
    </row>
    <row r="41" spans="1:6" s="89" customFormat="1" x14ac:dyDescent="0.2">
      <c r="A41" s="12">
        <v>30000000</v>
      </c>
      <c r="B41" s="13" t="s">
        <v>33</v>
      </c>
      <c r="C41" s="14">
        <f t="shared" si="0"/>
        <v>1118000</v>
      </c>
      <c r="D41" s="14">
        <v>0</v>
      </c>
      <c r="E41" s="14">
        <v>1118000</v>
      </c>
      <c r="F41" s="14">
        <v>1118000</v>
      </c>
    </row>
    <row r="42" spans="1:6" s="89" customFormat="1" ht="25.5" x14ac:dyDescent="0.2">
      <c r="A42" s="12">
        <v>33000000</v>
      </c>
      <c r="B42" s="13" t="s">
        <v>34</v>
      </c>
      <c r="C42" s="14">
        <f t="shared" si="0"/>
        <v>1118000</v>
      </c>
      <c r="D42" s="14">
        <v>0</v>
      </c>
      <c r="E42" s="14">
        <v>1118000</v>
      </c>
      <c r="F42" s="14">
        <v>1118000</v>
      </c>
    </row>
    <row r="43" spans="1:6" s="89" customFormat="1" x14ac:dyDescent="0.2">
      <c r="A43" s="12">
        <v>33010000</v>
      </c>
      <c r="B43" s="13" t="s">
        <v>35</v>
      </c>
      <c r="C43" s="14">
        <f t="shared" si="0"/>
        <v>1118000</v>
      </c>
      <c r="D43" s="14">
        <v>0</v>
      </c>
      <c r="E43" s="14">
        <v>1118000</v>
      </c>
      <c r="F43" s="14">
        <v>1118000</v>
      </c>
    </row>
    <row r="44" spans="1:6" s="89" customFormat="1" ht="63.75" x14ac:dyDescent="0.2">
      <c r="A44" s="15">
        <v>33010500</v>
      </c>
      <c r="B44" s="16" t="s">
        <v>36</v>
      </c>
      <c r="C44" s="17">
        <f t="shared" si="0"/>
        <v>1118000</v>
      </c>
      <c r="D44" s="17">
        <v>0</v>
      </c>
      <c r="E44" s="17">
        <v>1118000</v>
      </c>
      <c r="F44" s="17">
        <v>1118000</v>
      </c>
    </row>
    <row r="45" spans="1:6" s="89" customFormat="1" ht="25.5" x14ac:dyDescent="0.2">
      <c r="A45" s="12"/>
      <c r="B45" s="13" t="s">
        <v>37</v>
      </c>
      <c r="C45" s="14">
        <f t="shared" si="0"/>
        <v>3568448</v>
      </c>
      <c r="D45" s="14">
        <v>2439648</v>
      </c>
      <c r="E45" s="14">
        <v>1128800</v>
      </c>
      <c r="F45" s="14">
        <v>1118000</v>
      </c>
    </row>
    <row r="46" spans="1:6" s="89" customFormat="1" x14ac:dyDescent="0.2">
      <c r="A46" s="12">
        <v>40000000</v>
      </c>
      <c r="B46" s="13" t="s">
        <v>197</v>
      </c>
      <c r="C46" s="14">
        <f t="shared" si="0"/>
        <v>120535</v>
      </c>
      <c r="D46" s="14">
        <v>120535</v>
      </c>
      <c r="E46" s="14">
        <v>0</v>
      </c>
      <c r="F46" s="14">
        <v>0</v>
      </c>
    </row>
    <row r="47" spans="1:6" s="89" customFormat="1" x14ac:dyDescent="0.2">
      <c r="A47" s="12">
        <v>41000000</v>
      </c>
      <c r="B47" s="13" t="s">
        <v>198</v>
      </c>
      <c r="C47" s="14">
        <f t="shared" si="0"/>
        <v>120535</v>
      </c>
      <c r="D47" s="14">
        <v>120535</v>
      </c>
      <c r="E47" s="14">
        <v>0</v>
      </c>
      <c r="F47" s="14">
        <v>0</v>
      </c>
    </row>
    <row r="48" spans="1:6" s="89" customFormat="1" ht="25.5" x14ac:dyDescent="0.2">
      <c r="A48" s="12">
        <v>41040000</v>
      </c>
      <c r="B48" s="13" t="s">
        <v>199</v>
      </c>
      <c r="C48" s="14">
        <f t="shared" si="0"/>
        <v>120535</v>
      </c>
      <c r="D48" s="14">
        <v>120535</v>
      </c>
      <c r="E48" s="14">
        <v>0</v>
      </c>
      <c r="F48" s="14">
        <v>0</v>
      </c>
    </row>
    <row r="49" spans="1:6" s="89" customFormat="1" x14ac:dyDescent="0.2">
      <c r="A49" s="15">
        <v>41040400</v>
      </c>
      <c r="B49" s="16" t="s">
        <v>200</v>
      </c>
      <c r="C49" s="17">
        <f t="shared" si="0"/>
        <v>120535</v>
      </c>
      <c r="D49" s="17">
        <v>120535</v>
      </c>
      <c r="E49" s="17">
        <v>0</v>
      </c>
      <c r="F49" s="17">
        <v>0</v>
      </c>
    </row>
    <row r="50" spans="1:6" s="89" customFormat="1" x14ac:dyDescent="0.2">
      <c r="A50" s="18" t="s">
        <v>39</v>
      </c>
      <c r="B50" s="13" t="s">
        <v>38</v>
      </c>
      <c r="C50" s="14">
        <f t="shared" si="0"/>
        <v>3688983</v>
      </c>
      <c r="D50" s="14">
        <v>2560183</v>
      </c>
      <c r="E50" s="14">
        <v>1128800</v>
      </c>
      <c r="F50" s="14">
        <v>1118000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="70" zoomScaleNormal="100" zoomScaleSheetLayoutView="70" workbookViewId="0">
      <selection activeCell="F21" sqref="F21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9" s="19" customFormat="1" ht="37.5" customHeight="1" x14ac:dyDescent="0.3">
      <c r="C1" s="95" t="s">
        <v>203</v>
      </c>
      <c r="D1" s="95"/>
      <c r="E1" s="95"/>
      <c r="F1" s="95"/>
      <c r="G1" s="95"/>
      <c r="H1" s="20"/>
    </row>
    <row r="2" spans="1:9" s="19" customFormat="1" ht="16.149999999999999" customHeight="1" x14ac:dyDescent="0.3">
      <c r="C2" s="95" t="s">
        <v>141</v>
      </c>
      <c r="D2" s="95"/>
      <c r="E2" s="95"/>
      <c r="F2" s="95"/>
      <c r="G2" s="21"/>
      <c r="H2" s="22"/>
      <c r="I2" s="22"/>
    </row>
    <row r="3" spans="1:9" s="19" customFormat="1" ht="15.6" customHeight="1" x14ac:dyDescent="0.3">
      <c r="C3" s="96" t="s">
        <v>202</v>
      </c>
      <c r="D3" s="96"/>
      <c r="E3" s="96"/>
      <c r="F3" s="96"/>
      <c r="G3" s="21"/>
      <c r="H3" s="22"/>
      <c r="I3" s="22"/>
    </row>
    <row r="4" spans="1:9" s="19" customFormat="1" ht="35.25" customHeight="1" x14ac:dyDescent="0.3">
      <c r="C4" s="23"/>
      <c r="D4" s="23"/>
      <c r="E4" s="97"/>
      <c r="F4" s="97"/>
      <c r="G4" s="97"/>
      <c r="H4" s="97"/>
      <c r="I4" s="97"/>
    </row>
    <row r="5" spans="1:9" s="19" customFormat="1" ht="50.25" customHeight="1" x14ac:dyDescent="0.3">
      <c r="A5" s="98" t="s">
        <v>142</v>
      </c>
      <c r="B5" s="98"/>
      <c r="C5" s="98"/>
      <c r="D5" s="98"/>
      <c r="E5" s="98"/>
      <c r="F5" s="98"/>
      <c r="G5" s="22"/>
      <c r="H5" s="22"/>
      <c r="I5" s="22"/>
    </row>
    <row r="6" spans="1:9" s="25" customFormat="1" ht="61.15" customHeight="1" x14ac:dyDescent="0.3">
      <c r="A6" s="93" t="s">
        <v>145</v>
      </c>
      <c r="B6" s="93"/>
      <c r="C6" s="93"/>
      <c r="D6" s="93"/>
      <c r="E6" s="93"/>
      <c r="F6" s="93"/>
      <c r="G6" s="24"/>
      <c r="H6" s="24"/>
      <c r="I6" s="24"/>
    </row>
    <row r="7" spans="1:9" s="25" customFormat="1" ht="48.75" customHeight="1" x14ac:dyDescent="0.3">
      <c r="A7" s="94" t="s">
        <v>40</v>
      </c>
      <c r="B7" s="94"/>
      <c r="E7" s="26"/>
      <c r="F7" s="26"/>
      <c r="G7" s="26"/>
      <c r="H7" s="26"/>
      <c r="I7" s="26"/>
    </row>
    <row r="8" spans="1:9" s="25" customFormat="1" ht="25.15" customHeight="1" x14ac:dyDescent="0.3">
      <c r="A8" s="27" t="s">
        <v>41</v>
      </c>
      <c r="B8" s="27"/>
      <c r="E8" s="28"/>
      <c r="F8" s="29" t="s">
        <v>144</v>
      </c>
      <c r="G8" s="23"/>
    </row>
    <row r="9" spans="1:9" x14ac:dyDescent="0.2">
      <c r="A9" s="99" t="s">
        <v>0</v>
      </c>
      <c r="B9" s="99" t="s">
        <v>55</v>
      </c>
      <c r="C9" s="99" t="s">
        <v>2</v>
      </c>
      <c r="D9" s="99" t="s">
        <v>3</v>
      </c>
      <c r="E9" s="99" t="s">
        <v>4</v>
      </c>
      <c r="F9" s="99"/>
    </row>
    <row r="10" spans="1:9" x14ac:dyDescent="0.2">
      <c r="A10" s="99"/>
      <c r="B10" s="99"/>
      <c r="C10" s="99"/>
      <c r="D10" s="99"/>
      <c r="E10" s="99" t="s">
        <v>5</v>
      </c>
      <c r="F10" s="99" t="s">
        <v>6</v>
      </c>
    </row>
    <row r="11" spans="1:9" x14ac:dyDescent="0.2">
      <c r="A11" s="99"/>
      <c r="B11" s="99"/>
      <c r="C11" s="99"/>
      <c r="D11" s="99"/>
      <c r="E11" s="99"/>
      <c r="F11" s="99"/>
    </row>
    <row r="12" spans="1:9" x14ac:dyDescent="0.2">
      <c r="A12" s="90">
        <v>1</v>
      </c>
      <c r="B12" s="90">
        <v>2</v>
      </c>
      <c r="C12" s="90">
        <v>3</v>
      </c>
      <c r="D12" s="90">
        <v>4</v>
      </c>
      <c r="E12" s="90">
        <v>5</v>
      </c>
      <c r="F12" s="90">
        <v>6</v>
      </c>
    </row>
    <row r="13" spans="1:9" ht="21" customHeight="1" x14ac:dyDescent="0.2">
      <c r="A13" s="101" t="s">
        <v>54</v>
      </c>
      <c r="B13" s="102"/>
      <c r="C13" s="102"/>
      <c r="D13" s="102"/>
      <c r="E13" s="102"/>
      <c r="F13" s="103"/>
    </row>
    <row r="14" spans="1:9" x14ac:dyDescent="0.2">
      <c r="A14" s="12">
        <v>200000</v>
      </c>
      <c r="B14" s="13" t="s">
        <v>53</v>
      </c>
      <c r="C14" s="14">
        <f t="shared" ref="C14:C22" si="0">D14+E14</f>
        <v>1868000</v>
      </c>
      <c r="D14" s="14">
        <v>-1159504</v>
      </c>
      <c r="E14" s="14">
        <v>3027504</v>
      </c>
      <c r="F14" s="14">
        <v>3027504</v>
      </c>
    </row>
    <row r="15" spans="1:9" x14ac:dyDescent="0.2">
      <c r="A15" s="12">
        <v>203000</v>
      </c>
      <c r="B15" s="13" t="s">
        <v>52</v>
      </c>
      <c r="C15" s="14">
        <f t="shared" si="0"/>
        <v>0</v>
      </c>
      <c r="D15" s="14">
        <v>0</v>
      </c>
      <c r="E15" s="14">
        <v>0</v>
      </c>
      <c r="F15" s="14">
        <v>0</v>
      </c>
    </row>
    <row r="16" spans="1:9" x14ac:dyDescent="0.2">
      <c r="A16" s="15">
        <v>203410</v>
      </c>
      <c r="B16" s="16" t="s">
        <v>51</v>
      </c>
      <c r="C16" s="17">
        <f t="shared" si="0"/>
        <v>2517300</v>
      </c>
      <c r="D16" s="17">
        <v>119300</v>
      </c>
      <c r="E16" s="17">
        <v>2398000</v>
      </c>
      <c r="F16" s="17">
        <v>0</v>
      </c>
    </row>
    <row r="17" spans="1:7" x14ac:dyDescent="0.2">
      <c r="A17" s="15">
        <v>203420</v>
      </c>
      <c r="B17" s="16" t="s">
        <v>50</v>
      </c>
      <c r="C17" s="17">
        <f t="shared" si="0"/>
        <v>-2517300</v>
      </c>
      <c r="D17" s="17">
        <v>-119300</v>
      </c>
      <c r="E17" s="17">
        <v>-2398000</v>
      </c>
      <c r="F17" s="17">
        <v>0</v>
      </c>
    </row>
    <row r="18" spans="1:7" ht="25.5" x14ac:dyDescent="0.2">
      <c r="A18" s="12">
        <v>208000</v>
      </c>
      <c r="B18" s="13" t="s">
        <v>49</v>
      </c>
      <c r="C18" s="14">
        <f t="shared" si="0"/>
        <v>1868000</v>
      </c>
      <c r="D18" s="14">
        <v>-1159504</v>
      </c>
      <c r="E18" s="14">
        <v>3027504</v>
      </c>
      <c r="F18" s="14">
        <v>3027504</v>
      </c>
    </row>
    <row r="19" spans="1:7" x14ac:dyDescent="0.2">
      <c r="A19" s="15">
        <v>208200</v>
      </c>
      <c r="B19" s="16" t="s">
        <v>194</v>
      </c>
      <c r="C19" s="17">
        <f t="shared" si="0"/>
        <v>-1868000</v>
      </c>
      <c r="D19" s="17">
        <v>0</v>
      </c>
      <c r="E19" s="17">
        <v>-1868000</v>
      </c>
      <c r="F19" s="17">
        <v>-1760000</v>
      </c>
    </row>
    <row r="20" spans="1:7" ht="25.5" x14ac:dyDescent="0.2">
      <c r="A20" s="15">
        <v>208320</v>
      </c>
      <c r="B20" s="16" t="s">
        <v>45</v>
      </c>
      <c r="C20" s="17">
        <f t="shared" si="0"/>
        <v>0</v>
      </c>
      <c r="D20" s="17">
        <v>108000</v>
      </c>
      <c r="E20" s="17">
        <v>-108000</v>
      </c>
      <c r="F20" s="17">
        <v>0</v>
      </c>
    </row>
    <row r="21" spans="1:7" ht="38.25" x14ac:dyDescent="0.2">
      <c r="A21" s="15">
        <v>208400</v>
      </c>
      <c r="B21" s="16" t="s">
        <v>44</v>
      </c>
      <c r="C21" s="17">
        <f t="shared" si="0"/>
        <v>0</v>
      </c>
      <c r="D21" s="17">
        <v>-1267504</v>
      </c>
      <c r="E21" s="17">
        <v>1267504</v>
      </c>
      <c r="F21" s="17">
        <v>1267504</v>
      </c>
    </row>
    <row r="22" spans="1:7" x14ac:dyDescent="0.2">
      <c r="A22" s="18" t="s">
        <v>39</v>
      </c>
      <c r="B22" s="13" t="s">
        <v>42</v>
      </c>
      <c r="C22" s="14">
        <f t="shared" si="0"/>
        <v>1868000</v>
      </c>
      <c r="D22" s="14">
        <v>-1159504</v>
      </c>
      <c r="E22" s="14">
        <v>3027504</v>
      </c>
      <c r="F22" s="14">
        <v>3027504</v>
      </c>
    </row>
    <row r="23" spans="1:7" ht="21" customHeight="1" x14ac:dyDescent="0.2">
      <c r="A23" s="101" t="s">
        <v>48</v>
      </c>
      <c r="B23" s="102"/>
      <c r="C23" s="102"/>
      <c r="D23" s="102"/>
      <c r="E23" s="102"/>
      <c r="F23" s="103"/>
    </row>
    <row r="24" spans="1:7" x14ac:dyDescent="0.2">
      <c r="A24" s="12">
        <v>600000</v>
      </c>
      <c r="B24" s="13" t="s">
        <v>47</v>
      </c>
      <c r="C24" s="14">
        <f t="shared" ref="C24:C31" si="1">D24+E24</f>
        <v>1868000</v>
      </c>
      <c r="D24" s="14">
        <v>-1159504</v>
      </c>
      <c r="E24" s="14">
        <v>3027504</v>
      </c>
      <c r="F24" s="14">
        <v>3027504</v>
      </c>
    </row>
    <row r="25" spans="1:7" x14ac:dyDescent="0.2">
      <c r="A25" s="12">
        <v>602000</v>
      </c>
      <c r="B25" s="13" t="s">
        <v>46</v>
      </c>
      <c r="C25" s="14">
        <f t="shared" si="1"/>
        <v>1868000</v>
      </c>
      <c r="D25" s="14">
        <v>-1159504</v>
      </c>
      <c r="E25" s="14">
        <v>3027504</v>
      </c>
      <c r="F25" s="14">
        <v>3027504</v>
      </c>
    </row>
    <row r="26" spans="1:7" x14ac:dyDescent="0.2">
      <c r="A26" s="15">
        <v>602200</v>
      </c>
      <c r="B26" s="16" t="s">
        <v>194</v>
      </c>
      <c r="C26" s="17">
        <f t="shared" si="1"/>
        <v>-1868000</v>
      </c>
      <c r="D26" s="17">
        <v>0</v>
      </c>
      <c r="E26" s="17">
        <v>-1868000</v>
      </c>
      <c r="F26" s="17">
        <v>-1760000</v>
      </c>
    </row>
    <row r="27" spans="1:7" ht="25.5" x14ac:dyDescent="0.2">
      <c r="A27" s="15">
        <v>602302</v>
      </c>
      <c r="B27" s="16" t="s">
        <v>45</v>
      </c>
      <c r="C27" s="17">
        <f t="shared" si="1"/>
        <v>0</v>
      </c>
      <c r="D27" s="17">
        <v>108000</v>
      </c>
      <c r="E27" s="17">
        <v>-108000</v>
      </c>
      <c r="F27" s="17">
        <v>0</v>
      </c>
    </row>
    <row r="28" spans="1:7" ht="38.25" x14ac:dyDescent="0.2">
      <c r="A28" s="15">
        <v>602400</v>
      </c>
      <c r="B28" s="16" t="s">
        <v>44</v>
      </c>
      <c r="C28" s="17">
        <f t="shared" si="1"/>
        <v>0</v>
      </c>
      <c r="D28" s="17">
        <v>-1267504</v>
      </c>
      <c r="E28" s="17">
        <v>1267504</v>
      </c>
      <c r="F28" s="17">
        <v>1267504</v>
      </c>
    </row>
    <row r="29" spans="1:7" ht="25.5" x14ac:dyDescent="0.2">
      <c r="A29" s="12">
        <v>603000</v>
      </c>
      <c r="B29" s="13" t="s">
        <v>43</v>
      </c>
      <c r="C29" s="14">
        <f t="shared" si="1"/>
        <v>0</v>
      </c>
      <c r="D29" s="14">
        <v>0</v>
      </c>
      <c r="E29" s="14">
        <v>0</v>
      </c>
      <c r="F29" s="14">
        <v>0</v>
      </c>
    </row>
    <row r="30" spans="1:7" ht="25.5" x14ac:dyDescent="0.2">
      <c r="A30" s="15">
        <v>603000</v>
      </c>
      <c r="B30" s="16" t="s">
        <v>43</v>
      </c>
      <c r="C30" s="17">
        <f t="shared" si="1"/>
        <v>0</v>
      </c>
      <c r="D30" s="17">
        <v>0</v>
      </c>
      <c r="E30" s="17">
        <v>0</v>
      </c>
      <c r="F30" s="17">
        <v>0</v>
      </c>
    </row>
    <row r="31" spans="1:7" x14ac:dyDescent="0.2">
      <c r="A31" s="18" t="s">
        <v>39</v>
      </c>
      <c r="B31" s="13" t="s">
        <v>42</v>
      </c>
      <c r="C31" s="14">
        <f t="shared" si="1"/>
        <v>1868000</v>
      </c>
      <c r="D31" s="14">
        <v>-1159504</v>
      </c>
      <c r="E31" s="14">
        <v>3027504</v>
      </c>
      <c r="F31" s="14">
        <v>3027504</v>
      </c>
    </row>
    <row r="32" spans="1:7" s="25" customFormat="1" ht="25.15" customHeight="1" x14ac:dyDescent="0.3">
      <c r="A32" s="27"/>
      <c r="B32" s="27"/>
      <c r="E32" s="87"/>
      <c r="F32" s="29"/>
      <c r="G32" s="23"/>
    </row>
  </sheetData>
  <mergeCells count="16">
    <mergeCell ref="A13:F13"/>
    <mergeCell ref="A23:F23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topLeftCell="A13" zoomScale="80" zoomScaleNormal="100" zoomScaleSheetLayoutView="80" workbookViewId="0">
      <selection activeCell="A22" sqref="A22:D22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9" customFormat="1" ht="37.5" customHeight="1" x14ac:dyDescent="0.3">
      <c r="H1" s="20"/>
      <c r="L1" s="105" t="s">
        <v>196</v>
      </c>
      <c r="M1" s="105"/>
      <c r="N1" s="105"/>
      <c r="O1" s="105"/>
      <c r="P1" s="105"/>
    </row>
    <row r="2" spans="1:16" s="19" customFormat="1" ht="16.149999999999999" customHeight="1" x14ac:dyDescent="0.3">
      <c r="H2" s="22"/>
      <c r="I2" s="22"/>
      <c r="L2" s="105" t="s">
        <v>141</v>
      </c>
      <c r="M2" s="105"/>
      <c r="N2" s="105"/>
      <c r="O2" s="105"/>
      <c r="P2" s="30"/>
    </row>
    <row r="3" spans="1:16" s="19" customFormat="1" ht="27.6" customHeight="1" x14ac:dyDescent="0.3">
      <c r="H3" s="22"/>
      <c r="I3" s="22"/>
      <c r="L3" s="106" t="s">
        <v>195</v>
      </c>
      <c r="M3" s="106"/>
      <c r="N3" s="106"/>
      <c r="O3" s="106"/>
      <c r="P3" s="30"/>
    </row>
    <row r="4" spans="1:16" s="19" customFormat="1" ht="6" customHeight="1" x14ac:dyDescent="0.3">
      <c r="C4" s="23"/>
      <c r="D4" s="23"/>
      <c r="E4" s="97"/>
      <c r="F4" s="97"/>
      <c r="G4" s="97"/>
      <c r="H4" s="97"/>
      <c r="I4" s="97"/>
    </row>
    <row r="5" spans="1:16" s="19" customFormat="1" ht="18.600000000000001" customHeight="1" x14ac:dyDescent="0.3">
      <c r="A5" s="98" t="s">
        <v>142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s="25" customFormat="1" ht="39.6" customHeight="1" x14ac:dyDescent="0.3">
      <c r="A6" s="93" t="s">
        <v>146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s="25" customFormat="1" ht="48.75" customHeight="1" x14ac:dyDescent="0.3">
      <c r="A7" s="94" t="s">
        <v>40</v>
      </c>
      <c r="B7" s="94"/>
      <c r="E7" s="26"/>
      <c r="F7" s="26"/>
      <c r="G7" s="26"/>
      <c r="H7" s="26"/>
      <c r="I7" s="26"/>
    </row>
    <row r="8" spans="1:16" s="25" customFormat="1" ht="27" customHeight="1" x14ac:dyDescent="0.3">
      <c r="A8" s="27" t="s">
        <v>41</v>
      </c>
      <c r="B8" s="27"/>
      <c r="E8" s="28"/>
      <c r="G8" s="23"/>
    </row>
    <row r="9" spans="1:16" customFormat="1" x14ac:dyDescent="0.2"/>
    <row r="10" spans="1:16" s="86" customFormat="1" ht="15.75" x14ac:dyDescent="0.25">
      <c r="P10" s="29" t="s">
        <v>144</v>
      </c>
    </row>
    <row r="11" spans="1:16" s="89" customFormat="1" x14ac:dyDescent="0.2">
      <c r="A11" s="104" t="s">
        <v>56</v>
      </c>
      <c r="B11" s="104" t="s">
        <v>57</v>
      </c>
      <c r="C11" s="104" t="s">
        <v>58</v>
      </c>
      <c r="D11" s="99" t="s">
        <v>59</v>
      </c>
      <c r="E11" s="99" t="s">
        <v>3</v>
      </c>
      <c r="F11" s="99"/>
      <c r="G11" s="99"/>
      <c r="H11" s="99"/>
      <c r="I11" s="99"/>
      <c r="J11" s="99" t="s">
        <v>4</v>
      </c>
      <c r="K11" s="99"/>
      <c r="L11" s="99"/>
      <c r="M11" s="99"/>
      <c r="N11" s="99"/>
      <c r="O11" s="99"/>
      <c r="P11" s="99" t="s">
        <v>60</v>
      </c>
    </row>
    <row r="12" spans="1:16" s="89" customFormat="1" x14ac:dyDescent="0.2">
      <c r="A12" s="99"/>
      <c r="B12" s="99"/>
      <c r="C12" s="99"/>
      <c r="D12" s="99"/>
      <c r="E12" s="99" t="s">
        <v>5</v>
      </c>
      <c r="F12" s="99" t="s">
        <v>61</v>
      </c>
      <c r="G12" s="99" t="s">
        <v>62</v>
      </c>
      <c r="H12" s="99"/>
      <c r="I12" s="99" t="s">
        <v>63</v>
      </c>
      <c r="J12" s="99" t="s">
        <v>5</v>
      </c>
      <c r="K12" s="99" t="s">
        <v>6</v>
      </c>
      <c r="L12" s="99" t="s">
        <v>61</v>
      </c>
      <c r="M12" s="99" t="s">
        <v>62</v>
      </c>
      <c r="N12" s="99"/>
      <c r="O12" s="99" t="s">
        <v>63</v>
      </c>
      <c r="P12" s="99"/>
    </row>
    <row r="13" spans="1:16" s="89" customFormat="1" x14ac:dyDescent="0.2">
      <c r="A13" s="99"/>
      <c r="B13" s="99"/>
      <c r="C13" s="99"/>
      <c r="D13" s="99"/>
      <c r="E13" s="99"/>
      <c r="F13" s="99"/>
      <c r="G13" s="99" t="s">
        <v>64</v>
      </c>
      <c r="H13" s="99" t="s">
        <v>65</v>
      </c>
      <c r="I13" s="99"/>
      <c r="J13" s="99"/>
      <c r="K13" s="99"/>
      <c r="L13" s="99"/>
      <c r="M13" s="99" t="s">
        <v>64</v>
      </c>
      <c r="N13" s="99" t="s">
        <v>65</v>
      </c>
      <c r="O13" s="99"/>
      <c r="P13" s="99"/>
    </row>
    <row r="14" spans="1:16" s="89" customFormat="1" ht="44.25" customHeight="1" x14ac:dyDescent="0.2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</row>
    <row r="15" spans="1:16" s="89" customFormat="1" x14ac:dyDescent="0.2">
      <c r="A15" s="92">
        <v>1</v>
      </c>
      <c r="B15" s="92">
        <v>2</v>
      </c>
      <c r="C15" s="92">
        <v>3</v>
      </c>
      <c r="D15" s="92">
        <v>4</v>
      </c>
      <c r="E15" s="92">
        <v>5</v>
      </c>
      <c r="F15" s="92">
        <v>6</v>
      </c>
      <c r="G15" s="92">
        <v>7</v>
      </c>
      <c r="H15" s="92">
        <v>8</v>
      </c>
      <c r="I15" s="92">
        <v>9</v>
      </c>
      <c r="J15" s="92">
        <v>10</v>
      </c>
      <c r="K15" s="92">
        <v>11</v>
      </c>
      <c r="L15" s="92">
        <v>12</v>
      </c>
      <c r="M15" s="92">
        <v>13</v>
      </c>
      <c r="N15" s="92">
        <v>14</v>
      </c>
      <c r="O15" s="92">
        <v>15</v>
      </c>
      <c r="P15" s="92">
        <v>16</v>
      </c>
    </row>
    <row r="16" spans="1:16" s="89" customFormat="1" x14ac:dyDescent="0.2">
      <c r="A16" s="2" t="s">
        <v>66</v>
      </c>
      <c r="B16" s="3"/>
      <c r="C16" s="4"/>
      <c r="D16" s="5" t="s">
        <v>67</v>
      </c>
      <c r="E16" s="6">
        <v>904679</v>
      </c>
      <c r="F16" s="6">
        <v>758535</v>
      </c>
      <c r="G16" s="6">
        <v>0</v>
      </c>
      <c r="H16" s="6">
        <v>0</v>
      </c>
      <c r="I16" s="6">
        <v>146144</v>
      </c>
      <c r="J16" s="6">
        <v>1876304</v>
      </c>
      <c r="K16" s="6">
        <v>1865504</v>
      </c>
      <c r="L16" s="6">
        <v>10800</v>
      </c>
      <c r="M16" s="6">
        <v>0</v>
      </c>
      <c r="N16" s="6">
        <v>0</v>
      </c>
      <c r="O16" s="6">
        <v>1865504</v>
      </c>
      <c r="P16" s="6">
        <f t="shared" ref="P16:P42" si="0">E16+J16</f>
        <v>2780983</v>
      </c>
    </row>
    <row r="17" spans="1:16" s="89" customFormat="1" x14ac:dyDescent="0.2">
      <c r="A17" s="2" t="s">
        <v>68</v>
      </c>
      <c r="B17" s="3"/>
      <c r="C17" s="4"/>
      <c r="D17" s="5" t="s">
        <v>67</v>
      </c>
      <c r="E17" s="6">
        <v>904679</v>
      </c>
      <c r="F17" s="6">
        <v>758535</v>
      </c>
      <c r="G17" s="6">
        <v>0</v>
      </c>
      <c r="H17" s="6">
        <v>0</v>
      </c>
      <c r="I17" s="6">
        <v>146144</v>
      </c>
      <c r="J17" s="6">
        <v>1876304</v>
      </c>
      <c r="K17" s="6">
        <v>1865504</v>
      </c>
      <c r="L17" s="6">
        <v>10800</v>
      </c>
      <c r="M17" s="6">
        <v>0</v>
      </c>
      <c r="N17" s="6">
        <v>0</v>
      </c>
      <c r="O17" s="6">
        <v>1865504</v>
      </c>
      <c r="P17" s="6">
        <f t="shared" si="0"/>
        <v>2780983</v>
      </c>
    </row>
    <row r="18" spans="1:16" s="89" customFormat="1" ht="63.75" x14ac:dyDescent="0.2">
      <c r="A18" s="7" t="s">
        <v>69</v>
      </c>
      <c r="B18" s="7" t="s">
        <v>70</v>
      </c>
      <c r="C18" s="8" t="s">
        <v>71</v>
      </c>
      <c r="D18" s="9" t="s">
        <v>72</v>
      </c>
      <c r="E18" s="10">
        <v>140535</v>
      </c>
      <c r="F18" s="10">
        <v>140535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140535</v>
      </c>
    </row>
    <row r="19" spans="1:16" s="89" customFormat="1" ht="38.25" x14ac:dyDescent="0.2">
      <c r="A19" s="7" t="s">
        <v>73</v>
      </c>
      <c r="B19" s="7" t="s">
        <v>74</v>
      </c>
      <c r="C19" s="8" t="s">
        <v>75</v>
      </c>
      <c r="D19" s="9" t="s">
        <v>76</v>
      </c>
      <c r="E19" s="10">
        <v>10000</v>
      </c>
      <c r="F19" s="10">
        <v>10000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10000</v>
      </c>
    </row>
    <row r="20" spans="1:16" s="89" customFormat="1" ht="51" x14ac:dyDescent="0.2">
      <c r="A20" s="7" t="s">
        <v>77</v>
      </c>
      <c r="B20" s="7" t="s">
        <v>78</v>
      </c>
      <c r="C20" s="8" t="s">
        <v>79</v>
      </c>
      <c r="D20" s="9" t="s">
        <v>80</v>
      </c>
      <c r="E20" s="10">
        <v>146144</v>
      </c>
      <c r="F20" s="10">
        <v>0</v>
      </c>
      <c r="G20" s="10">
        <v>0</v>
      </c>
      <c r="H20" s="10">
        <v>0</v>
      </c>
      <c r="I20" s="10">
        <v>146144</v>
      </c>
      <c r="J20" s="10">
        <v>197504</v>
      </c>
      <c r="K20" s="10">
        <v>197504</v>
      </c>
      <c r="L20" s="10">
        <v>0</v>
      </c>
      <c r="M20" s="10">
        <v>0</v>
      </c>
      <c r="N20" s="10">
        <v>0</v>
      </c>
      <c r="O20" s="10">
        <v>197504</v>
      </c>
      <c r="P20" s="10">
        <f t="shared" si="0"/>
        <v>343648</v>
      </c>
    </row>
    <row r="21" spans="1:16" s="89" customFormat="1" x14ac:dyDescent="0.2">
      <c r="A21" s="7" t="s">
        <v>81</v>
      </c>
      <c r="B21" s="7" t="s">
        <v>82</v>
      </c>
      <c r="C21" s="8" t="s">
        <v>79</v>
      </c>
      <c r="D21" s="9" t="s">
        <v>83</v>
      </c>
      <c r="E21" s="10">
        <v>170000</v>
      </c>
      <c r="F21" s="10">
        <v>170000</v>
      </c>
      <c r="G21" s="10">
        <v>0</v>
      </c>
      <c r="H21" s="10">
        <v>0</v>
      </c>
      <c r="I21" s="10">
        <v>0</v>
      </c>
      <c r="J21" s="10">
        <v>20000</v>
      </c>
      <c r="K21" s="10">
        <v>20000</v>
      </c>
      <c r="L21" s="10">
        <v>0</v>
      </c>
      <c r="M21" s="10">
        <v>0</v>
      </c>
      <c r="N21" s="10">
        <v>0</v>
      </c>
      <c r="O21" s="10">
        <v>20000</v>
      </c>
      <c r="P21" s="10">
        <f t="shared" si="0"/>
        <v>190000</v>
      </c>
    </row>
    <row r="22" spans="1:16" s="89" customFormat="1" ht="25.5" x14ac:dyDescent="0.2">
      <c r="A22" s="7" t="s">
        <v>215</v>
      </c>
      <c r="B22" s="7" t="s">
        <v>216</v>
      </c>
      <c r="C22" s="8" t="s">
        <v>217</v>
      </c>
      <c r="D22" s="9" t="s">
        <v>218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1100000</v>
      </c>
      <c r="K22" s="10">
        <v>1100000</v>
      </c>
      <c r="L22" s="10">
        <v>0</v>
      </c>
      <c r="M22" s="10">
        <v>0</v>
      </c>
      <c r="N22" s="10">
        <v>0</v>
      </c>
      <c r="O22" s="10">
        <v>1100000</v>
      </c>
      <c r="P22" s="10">
        <f t="shared" si="0"/>
        <v>1100000</v>
      </c>
    </row>
    <row r="23" spans="1:16" s="89" customFormat="1" x14ac:dyDescent="0.2">
      <c r="A23" s="7" t="s">
        <v>84</v>
      </c>
      <c r="B23" s="7" t="s">
        <v>85</v>
      </c>
      <c r="C23" s="8" t="s">
        <v>86</v>
      </c>
      <c r="D23" s="9" t="s">
        <v>87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500000</v>
      </c>
      <c r="K23" s="10">
        <v>500000</v>
      </c>
      <c r="L23" s="10">
        <v>0</v>
      </c>
      <c r="M23" s="10">
        <v>0</v>
      </c>
      <c r="N23" s="10">
        <v>0</v>
      </c>
      <c r="O23" s="10">
        <v>500000</v>
      </c>
      <c r="P23" s="10">
        <f t="shared" si="0"/>
        <v>500000</v>
      </c>
    </row>
    <row r="24" spans="1:16" s="89" customFormat="1" ht="25.5" x14ac:dyDescent="0.2">
      <c r="A24" s="7" t="s">
        <v>88</v>
      </c>
      <c r="B24" s="7" t="s">
        <v>89</v>
      </c>
      <c r="C24" s="8" t="s">
        <v>86</v>
      </c>
      <c r="D24" s="9" t="s">
        <v>90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18000</v>
      </c>
      <c r="K24" s="10">
        <v>18000</v>
      </c>
      <c r="L24" s="10">
        <v>0</v>
      </c>
      <c r="M24" s="10">
        <v>0</v>
      </c>
      <c r="N24" s="10">
        <v>0</v>
      </c>
      <c r="O24" s="10">
        <v>18000</v>
      </c>
      <c r="P24" s="10">
        <f t="shared" si="0"/>
        <v>18000</v>
      </c>
    </row>
    <row r="25" spans="1:16" s="89" customFormat="1" ht="38.25" x14ac:dyDescent="0.2">
      <c r="A25" s="7" t="s">
        <v>91</v>
      </c>
      <c r="B25" s="7" t="s">
        <v>92</v>
      </c>
      <c r="C25" s="8" t="s">
        <v>93</v>
      </c>
      <c r="D25" s="9" t="s">
        <v>94</v>
      </c>
      <c r="E25" s="10">
        <v>350000</v>
      </c>
      <c r="F25" s="10">
        <v>350000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350000</v>
      </c>
    </row>
    <row r="26" spans="1:16" s="89" customFormat="1" ht="25.5" x14ac:dyDescent="0.2">
      <c r="A26" s="7" t="s">
        <v>95</v>
      </c>
      <c r="B26" s="7" t="s">
        <v>96</v>
      </c>
      <c r="C26" s="8" t="s">
        <v>97</v>
      </c>
      <c r="D26" s="9" t="s">
        <v>98</v>
      </c>
      <c r="E26" s="10">
        <v>-30000</v>
      </c>
      <c r="F26" s="10">
        <v>-30000</v>
      </c>
      <c r="G26" s="10">
        <v>0</v>
      </c>
      <c r="H26" s="10">
        <v>0</v>
      </c>
      <c r="I26" s="10">
        <v>0</v>
      </c>
      <c r="J26" s="10">
        <v>30000</v>
      </c>
      <c r="K26" s="10">
        <v>30000</v>
      </c>
      <c r="L26" s="10">
        <v>0</v>
      </c>
      <c r="M26" s="10">
        <v>0</v>
      </c>
      <c r="N26" s="10">
        <v>0</v>
      </c>
      <c r="O26" s="10">
        <v>30000</v>
      </c>
      <c r="P26" s="10">
        <f t="shared" si="0"/>
        <v>0</v>
      </c>
    </row>
    <row r="27" spans="1:16" s="89" customFormat="1" ht="38.25" x14ac:dyDescent="0.2">
      <c r="A27" s="7" t="s">
        <v>99</v>
      </c>
      <c r="B27" s="7" t="s">
        <v>100</v>
      </c>
      <c r="C27" s="8" t="s">
        <v>101</v>
      </c>
      <c r="D27" s="9" t="s">
        <v>102</v>
      </c>
      <c r="E27" s="10">
        <v>60000</v>
      </c>
      <c r="F27" s="10">
        <v>60000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60000</v>
      </c>
    </row>
    <row r="28" spans="1:16" s="89" customFormat="1" x14ac:dyDescent="0.2">
      <c r="A28" s="7" t="s">
        <v>103</v>
      </c>
      <c r="B28" s="7" t="s">
        <v>104</v>
      </c>
      <c r="C28" s="8" t="s">
        <v>105</v>
      </c>
      <c r="D28" s="9" t="s">
        <v>106</v>
      </c>
      <c r="E28" s="10">
        <v>58000</v>
      </c>
      <c r="F28" s="10">
        <v>58000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58000</v>
      </c>
    </row>
    <row r="29" spans="1:16" s="89" customFormat="1" ht="25.5" x14ac:dyDescent="0.2">
      <c r="A29" s="7" t="s">
        <v>107</v>
      </c>
      <c r="B29" s="7" t="s">
        <v>108</v>
      </c>
      <c r="C29" s="8" t="s">
        <v>109</v>
      </c>
      <c r="D29" s="9" t="s">
        <v>110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10800</v>
      </c>
      <c r="K29" s="10">
        <v>0</v>
      </c>
      <c r="L29" s="10">
        <v>10800</v>
      </c>
      <c r="M29" s="10">
        <v>0</v>
      </c>
      <c r="N29" s="10">
        <v>0</v>
      </c>
      <c r="O29" s="10">
        <v>0</v>
      </c>
      <c r="P29" s="10">
        <f t="shared" si="0"/>
        <v>10800</v>
      </c>
    </row>
    <row r="30" spans="1:16" s="89" customFormat="1" ht="25.5" x14ac:dyDescent="0.2">
      <c r="A30" s="2" t="s">
        <v>111</v>
      </c>
      <c r="B30" s="3"/>
      <c r="C30" s="4"/>
      <c r="D30" s="5" t="s">
        <v>112</v>
      </c>
      <c r="E30" s="6">
        <v>956000</v>
      </c>
      <c r="F30" s="6">
        <v>956000</v>
      </c>
      <c r="G30" s="6">
        <v>0</v>
      </c>
      <c r="H30" s="6">
        <v>382500</v>
      </c>
      <c r="I30" s="6">
        <v>0</v>
      </c>
      <c r="J30" s="6">
        <v>20000</v>
      </c>
      <c r="K30" s="6">
        <v>20000</v>
      </c>
      <c r="L30" s="6">
        <v>0</v>
      </c>
      <c r="M30" s="6">
        <v>0</v>
      </c>
      <c r="N30" s="6">
        <v>0</v>
      </c>
      <c r="O30" s="6">
        <v>20000</v>
      </c>
      <c r="P30" s="6">
        <f t="shared" si="0"/>
        <v>976000</v>
      </c>
    </row>
    <row r="31" spans="1:16" s="89" customFormat="1" ht="25.5" x14ac:dyDescent="0.2">
      <c r="A31" s="2" t="s">
        <v>113</v>
      </c>
      <c r="B31" s="3"/>
      <c r="C31" s="4"/>
      <c r="D31" s="5" t="s">
        <v>112</v>
      </c>
      <c r="E31" s="6">
        <v>956000</v>
      </c>
      <c r="F31" s="6">
        <v>956000</v>
      </c>
      <c r="G31" s="6">
        <v>0</v>
      </c>
      <c r="H31" s="6">
        <v>382500</v>
      </c>
      <c r="I31" s="6">
        <v>0</v>
      </c>
      <c r="J31" s="6">
        <v>20000</v>
      </c>
      <c r="K31" s="6">
        <v>20000</v>
      </c>
      <c r="L31" s="6">
        <v>0</v>
      </c>
      <c r="M31" s="6">
        <v>0</v>
      </c>
      <c r="N31" s="6">
        <v>0</v>
      </c>
      <c r="O31" s="6">
        <v>20000</v>
      </c>
      <c r="P31" s="6">
        <f t="shared" si="0"/>
        <v>976000</v>
      </c>
    </row>
    <row r="32" spans="1:16" s="89" customFormat="1" ht="38.25" x14ac:dyDescent="0.2">
      <c r="A32" s="7" t="s">
        <v>190</v>
      </c>
      <c r="B32" s="7" t="s">
        <v>191</v>
      </c>
      <c r="C32" s="8" t="s">
        <v>71</v>
      </c>
      <c r="D32" s="9" t="s">
        <v>192</v>
      </c>
      <c r="E32" s="10">
        <v>50000</v>
      </c>
      <c r="F32" s="10">
        <v>50000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f t="shared" si="0"/>
        <v>50000</v>
      </c>
    </row>
    <row r="33" spans="1:16" s="89" customFormat="1" x14ac:dyDescent="0.2">
      <c r="A33" s="7" t="s">
        <v>114</v>
      </c>
      <c r="B33" s="7" t="s">
        <v>115</v>
      </c>
      <c r="C33" s="8" t="s">
        <v>116</v>
      </c>
      <c r="D33" s="9" t="s">
        <v>117</v>
      </c>
      <c r="E33" s="10">
        <v>108300</v>
      </c>
      <c r="F33" s="10">
        <v>108300</v>
      </c>
      <c r="G33" s="10">
        <v>0</v>
      </c>
      <c r="H33" s="10">
        <v>7500</v>
      </c>
      <c r="I33" s="10">
        <v>0</v>
      </c>
      <c r="J33" s="10">
        <v>-30000</v>
      </c>
      <c r="K33" s="10">
        <v>-30000</v>
      </c>
      <c r="L33" s="10">
        <v>0</v>
      </c>
      <c r="M33" s="10">
        <v>0</v>
      </c>
      <c r="N33" s="10">
        <v>0</v>
      </c>
      <c r="O33" s="10">
        <v>-30000</v>
      </c>
      <c r="P33" s="10">
        <f t="shared" si="0"/>
        <v>78300</v>
      </c>
    </row>
    <row r="34" spans="1:16" s="89" customFormat="1" ht="38.25" x14ac:dyDescent="0.2">
      <c r="A34" s="7" t="s">
        <v>118</v>
      </c>
      <c r="B34" s="7" t="s">
        <v>119</v>
      </c>
      <c r="C34" s="8" t="s">
        <v>120</v>
      </c>
      <c r="D34" s="9" t="s">
        <v>121</v>
      </c>
      <c r="E34" s="10">
        <v>463000</v>
      </c>
      <c r="F34" s="10">
        <v>463000</v>
      </c>
      <c r="G34" s="10">
        <v>0</v>
      </c>
      <c r="H34" s="10">
        <v>287000</v>
      </c>
      <c r="I34" s="10">
        <v>0</v>
      </c>
      <c r="J34" s="10">
        <v>30000</v>
      </c>
      <c r="K34" s="10">
        <v>30000</v>
      </c>
      <c r="L34" s="10">
        <v>0</v>
      </c>
      <c r="M34" s="10">
        <v>0</v>
      </c>
      <c r="N34" s="10">
        <v>0</v>
      </c>
      <c r="O34" s="10">
        <v>30000</v>
      </c>
      <c r="P34" s="10">
        <f t="shared" si="0"/>
        <v>493000</v>
      </c>
    </row>
    <row r="35" spans="1:16" s="89" customFormat="1" ht="38.25" x14ac:dyDescent="0.2">
      <c r="A35" s="7" t="s">
        <v>122</v>
      </c>
      <c r="B35" s="7" t="s">
        <v>123</v>
      </c>
      <c r="C35" s="8" t="s">
        <v>124</v>
      </c>
      <c r="D35" s="9" t="s">
        <v>125</v>
      </c>
      <c r="E35" s="10">
        <v>35400</v>
      </c>
      <c r="F35" s="10">
        <v>35400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f t="shared" si="0"/>
        <v>35400</v>
      </c>
    </row>
    <row r="36" spans="1:16" s="89" customFormat="1" x14ac:dyDescent="0.2">
      <c r="A36" s="7" t="s">
        <v>126</v>
      </c>
      <c r="B36" s="7" t="s">
        <v>127</v>
      </c>
      <c r="C36" s="8" t="s">
        <v>128</v>
      </c>
      <c r="D36" s="9" t="s">
        <v>129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20000</v>
      </c>
      <c r="K36" s="10">
        <v>20000</v>
      </c>
      <c r="L36" s="10">
        <v>0</v>
      </c>
      <c r="M36" s="10">
        <v>0</v>
      </c>
      <c r="N36" s="10">
        <v>0</v>
      </c>
      <c r="O36" s="10">
        <v>20000</v>
      </c>
      <c r="P36" s="10">
        <f t="shared" si="0"/>
        <v>20000</v>
      </c>
    </row>
    <row r="37" spans="1:16" s="89" customFormat="1" ht="38.25" x14ac:dyDescent="0.2">
      <c r="A37" s="7" t="s">
        <v>130</v>
      </c>
      <c r="B37" s="7" t="s">
        <v>74</v>
      </c>
      <c r="C37" s="8" t="s">
        <v>75</v>
      </c>
      <c r="D37" s="9" t="s">
        <v>76</v>
      </c>
      <c r="E37" s="10">
        <v>299300</v>
      </c>
      <c r="F37" s="10">
        <v>299300</v>
      </c>
      <c r="G37" s="10">
        <v>0</v>
      </c>
      <c r="H37" s="10">
        <v>88000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f t="shared" si="0"/>
        <v>299300</v>
      </c>
    </row>
    <row r="38" spans="1:16" s="89" customFormat="1" x14ac:dyDescent="0.2">
      <c r="A38" s="2" t="s">
        <v>131</v>
      </c>
      <c r="B38" s="3"/>
      <c r="C38" s="4"/>
      <c r="D38" s="5" t="s">
        <v>189</v>
      </c>
      <c r="E38" s="6">
        <v>-460000</v>
      </c>
      <c r="F38" s="6">
        <v>-460000</v>
      </c>
      <c r="G38" s="6">
        <v>0</v>
      </c>
      <c r="H38" s="6">
        <v>0</v>
      </c>
      <c r="I38" s="6">
        <v>0</v>
      </c>
      <c r="J38" s="6">
        <v>2260000</v>
      </c>
      <c r="K38" s="6">
        <v>2260000</v>
      </c>
      <c r="L38" s="6">
        <v>0</v>
      </c>
      <c r="M38" s="6">
        <v>0</v>
      </c>
      <c r="N38" s="6">
        <v>0</v>
      </c>
      <c r="O38" s="6">
        <v>2260000</v>
      </c>
      <c r="P38" s="6">
        <f t="shared" si="0"/>
        <v>1800000</v>
      </c>
    </row>
    <row r="39" spans="1:16" s="89" customFormat="1" x14ac:dyDescent="0.2">
      <c r="A39" s="2" t="s">
        <v>132</v>
      </c>
      <c r="B39" s="3"/>
      <c r="C39" s="4"/>
      <c r="D39" s="5" t="s">
        <v>189</v>
      </c>
      <c r="E39" s="6">
        <v>-460000</v>
      </c>
      <c r="F39" s="6">
        <v>-460000</v>
      </c>
      <c r="G39" s="6">
        <v>0</v>
      </c>
      <c r="H39" s="6">
        <v>0</v>
      </c>
      <c r="I39" s="6">
        <v>0</v>
      </c>
      <c r="J39" s="6">
        <v>2260000</v>
      </c>
      <c r="K39" s="6">
        <v>2260000</v>
      </c>
      <c r="L39" s="6">
        <v>0</v>
      </c>
      <c r="M39" s="6">
        <v>0</v>
      </c>
      <c r="N39" s="6">
        <v>0</v>
      </c>
      <c r="O39" s="6">
        <v>2260000</v>
      </c>
      <c r="P39" s="6">
        <f t="shared" si="0"/>
        <v>1800000</v>
      </c>
    </row>
    <row r="40" spans="1:16" s="89" customFormat="1" ht="38.25" x14ac:dyDescent="0.2">
      <c r="A40" s="7" t="s">
        <v>133</v>
      </c>
      <c r="B40" s="7" t="s">
        <v>134</v>
      </c>
      <c r="C40" s="8" t="s">
        <v>135</v>
      </c>
      <c r="D40" s="9" t="s">
        <v>136</v>
      </c>
      <c r="E40" s="10">
        <v>40000</v>
      </c>
      <c r="F40" s="10">
        <v>40000</v>
      </c>
      <c r="G40" s="10">
        <v>0</v>
      </c>
      <c r="H40" s="10">
        <v>0</v>
      </c>
      <c r="I40" s="10">
        <v>0</v>
      </c>
      <c r="J40" s="10">
        <v>60000</v>
      </c>
      <c r="K40" s="10">
        <v>60000</v>
      </c>
      <c r="L40" s="10">
        <v>0</v>
      </c>
      <c r="M40" s="10">
        <v>0</v>
      </c>
      <c r="N40" s="10">
        <v>0</v>
      </c>
      <c r="O40" s="10">
        <v>60000</v>
      </c>
      <c r="P40" s="10">
        <f t="shared" si="0"/>
        <v>100000</v>
      </c>
    </row>
    <row r="41" spans="1:16" s="89" customFormat="1" ht="38.25" x14ac:dyDescent="0.2">
      <c r="A41" s="7" t="s">
        <v>137</v>
      </c>
      <c r="B41" s="7" t="s">
        <v>138</v>
      </c>
      <c r="C41" s="8" t="s">
        <v>135</v>
      </c>
      <c r="D41" s="9" t="s">
        <v>139</v>
      </c>
      <c r="E41" s="10">
        <v>-500000</v>
      </c>
      <c r="F41" s="10">
        <v>-500000</v>
      </c>
      <c r="G41" s="10">
        <v>0</v>
      </c>
      <c r="H41" s="10">
        <v>0</v>
      </c>
      <c r="I41" s="10">
        <v>0</v>
      </c>
      <c r="J41" s="10">
        <v>2200000</v>
      </c>
      <c r="K41" s="10">
        <v>2200000</v>
      </c>
      <c r="L41" s="10">
        <v>0</v>
      </c>
      <c r="M41" s="10">
        <v>0</v>
      </c>
      <c r="N41" s="10">
        <v>0</v>
      </c>
      <c r="O41" s="10">
        <v>2200000</v>
      </c>
      <c r="P41" s="10">
        <f t="shared" si="0"/>
        <v>1700000</v>
      </c>
    </row>
    <row r="42" spans="1:16" s="89" customFormat="1" x14ac:dyDescent="0.2">
      <c r="A42" s="3" t="s">
        <v>39</v>
      </c>
      <c r="B42" s="2" t="s">
        <v>39</v>
      </c>
      <c r="C42" s="4" t="s">
        <v>39</v>
      </c>
      <c r="D42" s="5" t="s">
        <v>140</v>
      </c>
      <c r="E42" s="6">
        <v>1400679</v>
      </c>
      <c r="F42" s="6">
        <v>1254535</v>
      </c>
      <c r="G42" s="6">
        <v>0</v>
      </c>
      <c r="H42" s="6">
        <v>382500</v>
      </c>
      <c r="I42" s="6">
        <v>146144</v>
      </c>
      <c r="J42" s="6">
        <v>4156304</v>
      </c>
      <c r="K42" s="6">
        <v>4145504</v>
      </c>
      <c r="L42" s="6">
        <v>10800</v>
      </c>
      <c r="M42" s="6">
        <v>0</v>
      </c>
      <c r="N42" s="6">
        <v>0</v>
      </c>
      <c r="O42" s="6">
        <v>4145504</v>
      </c>
      <c r="P42" s="6">
        <f t="shared" si="0"/>
        <v>5556983</v>
      </c>
    </row>
    <row r="45" spans="1:16" x14ac:dyDescent="0.2">
      <c r="B45" s="11" t="s">
        <v>164</v>
      </c>
      <c r="I45" s="11"/>
    </row>
  </sheetData>
  <mergeCells count="27">
    <mergeCell ref="L1:P1"/>
    <mergeCell ref="L2:O2"/>
    <mergeCell ref="L3:O3"/>
    <mergeCell ref="E4:I4"/>
    <mergeCell ref="A5:P5"/>
    <mergeCell ref="A7:B7"/>
    <mergeCell ref="A6:P6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G13:G14"/>
    <mergeCell ref="H13:H14"/>
    <mergeCell ref="M13:M14"/>
    <mergeCell ref="N13:N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zoomScale="80" zoomScaleNormal="80" zoomScaleSheetLayoutView="80" workbookViewId="0">
      <selection activeCell="C37" sqref="C37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19" customFormat="1" ht="37.5" customHeight="1" x14ac:dyDescent="0.3">
      <c r="C1" s="122" t="s">
        <v>205</v>
      </c>
      <c r="D1" s="122"/>
      <c r="H1" s="20"/>
      <c r="L1" s="105"/>
      <c r="M1" s="105"/>
      <c r="N1" s="105"/>
      <c r="O1" s="105"/>
      <c r="P1" s="105"/>
    </row>
    <row r="2" spans="1:16" s="19" customFormat="1" ht="111" customHeight="1" x14ac:dyDescent="0.3">
      <c r="D2" s="31" t="s">
        <v>206</v>
      </c>
      <c r="H2" s="22"/>
      <c r="I2" s="22"/>
      <c r="L2" s="105"/>
      <c r="M2" s="105"/>
      <c r="N2" s="105"/>
      <c r="O2" s="105"/>
      <c r="P2" s="30"/>
    </row>
    <row r="3" spans="1:16" s="19" customFormat="1" ht="50.25" customHeight="1" x14ac:dyDescent="0.3">
      <c r="A3" s="98" t="s">
        <v>142</v>
      </c>
      <c r="B3" s="98"/>
      <c r="C3" s="98"/>
      <c r="D3" s="98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25" customFormat="1" ht="39.6" customHeight="1" x14ac:dyDescent="0.3">
      <c r="A4" s="93" t="s">
        <v>147</v>
      </c>
      <c r="B4" s="93"/>
      <c r="C4" s="93"/>
      <c r="D4" s="9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2">
      <c r="A5" s="34"/>
      <c r="C5" s="120"/>
      <c r="D5" s="121"/>
    </row>
    <row r="6" spans="1:16" x14ac:dyDescent="0.2">
      <c r="A6" s="112"/>
      <c r="B6" s="113"/>
      <c r="C6" s="113"/>
      <c r="D6" s="113"/>
    </row>
    <row r="7" spans="1:16" x14ac:dyDescent="0.2">
      <c r="A7" s="114" t="s">
        <v>40</v>
      </c>
      <c r="B7" s="115"/>
      <c r="C7" s="115"/>
      <c r="D7" s="115"/>
    </row>
    <row r="8" spans="1:16" x14ac:dyDescent="0.2">
      <c r="A8" s="115" t="s">
        <v>41</v>
      </c>
      <c r="B8" s="115"/>
      <c r="C8" s="115"/>
      <c r="D8" s="115"/>
    </row>
    <row r="9" spans="1:16" ht="22.15" customHeight="1" x14ac:dyDescent="0.25">
      <c r="A9" s="35" t="s">
        <v>148</v>
      </c>
    </row>
    <row r="10" spans="1:16" x14ac:dyDescent="0.2">
      <c r="D10" s="36" t="s">
        <v>144</v>
      </c>
    </row>
    <row r="11" spans="1:16" ht="38.25" x14ac:dyDescent="0.2">
      <c r="A11" s="37" t="s">
        <v>149</v>
      </c>
      <c r="B11" s="116" t="s">
        <v>150</v>
      </c>
      <c r="C11" s="117"/>
      <c r="D11" s="38" t="s">
        <v>2</v>
      </c>
    </row>
    <row r="12" spans="1:16" x14ac:dyDescent="0.2">
      <c r="A12" s="39">
        <v>1</v>
      </c>
      <c r="B12" s="118">
        <v>2</v>
      </c>
      <c r="C12" s="119"/>
      <c r="D12" s="40">
        <v>3</v>
      </c>
    </row>
    <row r="13" spans="1:16" x14ac:dyDescent="0.2">
      <c r="A13" s="107" t="s">
        <v>151</v>
      </c>
      <c r="B13" s="108"/>
      <c r="C13" s="108"/>
      <c r="D13" s="108"/>
    </row>
    <row r="14" spans="1:16" x14ac:dyDescent="0.2">
      <c r="A14" s="107" t="s">
        <v>152</v>
      </c>
      <c r="B14" s="108"/>
      <c r="C14" s="108"/>
      <c r="D14" s="108"/>
    </row>
    <row r="15" spans="1:16" x14ac:dyDescent="0.2">
      <c r="A15" s="42" t="s">
        <v>39</v>
      </c>
      <c r="B15" s="43" t="s">
        <v>154</v>
      </c>
      <c r="C15" s="41"/>
      <c r="D15" s="44">
        <v>0</v>
      </c>
    </row>
    <row r="16" spans="1:16" x14ac:dyDescent="0.2">
      <c r="A16" s="42" t="s">
        <v>39</v>
      </c>
      <c r="B16" s="43" t="s">
        <v>155</v>
      </c>
      <c r="C16" s="41"/>
      <c r="D16" s="44">
        <v>0</v>
      </c>
    </row>
    <row r="17" spans="1:4" x14ac:dyDescent="0.2">
      <c r="A17" s="42" t="s">
        <v>39</v>
      </c>
      <c r="B17" s="43" t="s">
        <v>156</v>
      </c>
      <c r="C17" s="41"/>
      <c r="D17" s="44">
        <v>0</v>
      </c>
    </row>
    <row r="18" spans="1:4" x14ac:dyDescent="0.2">
      <c r="A18" s="1"/>
      <c r="B18" s="1"/>
      <c r="C18" s="1"/>
      <c r="D18" s="1"/>
    </row>
    <row r="19" spans="1:4" ht="22.15" customHeight="1" x14ac:dyDescent="0.25">
      <c r="A19" s="45" t="s">
        <v>157</v>
      </c>
      <c r="B19" s="1"/>
      <c r="C19" s="1"/>
      <c r="D19" s="46" t="s">
        <v>144</v>
      </c>
    </row>
    <row r="20" spans="1:4" ht="63.75" x14ac:dyDescent="0.2">
      <c r="A20" s="47" t="s">
        <v>158</v>
      </c>
      <c r="B20" s="47" t="s">
        <v>159</v>
      </c>
      <c r="C20" s="47" t="s">
        <v>160</v>
      </c>
      <c r="D20" s="47" t="s">
        <v>2</v>
      </c>
    </row>
    <row r="21" spans="1:4" x14ac:dyDescent="0.2">
      <c r="A21" s="48">
        <v>1</v>
      </c>
      <c r="B21" s="48">
        <v>2</v>
      </c>
      <c r="C21" s="48">
        <v>3</v>
      </c>
      <c r="D21" s="48">
        <v>4</v>
      </c>
    </row>
    <row r="22" spans="1:4" x14ac:dyDescent="0.2">
      <c r="A22" s="109" t="s">
        <v>161</v>
      </c>
      <c r="B22" s="110"/>
      <c r="C22" s="110"/>
      <c r="D22" s="110"/>
    </row>
    <row r="23" spans="1:4" x14ac:dyDescent="0.2">
      <c r="A23" s="49" t="s">
        <v>133</v>
      </c>
      <c r="B23" s="49" t="s">
        <v>134</v>
      </c>
      <c r="C23" s="50" t="s">
        <v>136</v>
      </c>
      <c r="D23" s="51">
        <v>40000</v>
      </c>
    </row>
    <row r="24" spans="1:4" ht="25.5" x14ac:dyDescent="0.2">
      <c r="A24" s="52" t="s">
        <v>162</v>
      </c>
      <c r="B24" s="52" t="s">
        <v>134</v>
      </c>
      <c r="C24" s="53" t="s">
        <v>184</v>
      </c>
      <c r="D24" s="54">
        <v>40000</v>
      </c>
    </row>
    <row r="25" spans="1:4" s="83" customFormat="1" hidden="1" x14ac:dyDescent="0.2">
      <c r="A25" s="84"/>
      <c r="B25" s="84"/>
      <c r="C25" s="50"/>
      <c r="D25" s="51"/>
    </row>
    <row r="26" spans="1:4" s="83" customFormat="1" hidden="1" x14ac:dyDescent="0.2">
      <c r="A26" s="85"/>
      <c r="B26" s="85"/>
      <c r="C26" s="53"/>
      <c r="D26" s="54"/>
    </row>
    <row r="27" spans="1:4" ht="25.5" x14ac:dyDescent="0.2">
      <c r="A27" s="49" t="s">
        <v>137</v>
      </c>
      <c r="B27" s="49" t="s">
        <v>138</v>
      </c>
      <c r="C27" s="50" t="s">
        <v>139</v>
      </c>
      <c r="D27" s="51">
        <f>D28</f>
        <v>-500000</v>
      </c>
    </row>
    <row r="28" spans="1:4" x14ac:dyDescent="0.2">
      <c r="A28" s="55" t="s">
        <v>153</v>
      </c>
      <c r="B28" s="55" t="s">
        <v>138</v>
      </c>
      <c r="C28" s="88" t="s">
        <v>207</v>
      </c>
      <c r="D28" s="56">
        <v>-500000</v>
      </c>
    </row>
    <row r="29" spans="1:4" ht="17.45" customHeight="1" x14ac:dyDescent="0.2">
      <c r="A29" s="109" t="s">
        <v>163</v>
      </c>
      <c r="B29" s="110"/>
      <c r="C29" s="110"/>
      <c r="D29" s="108"/>
    </row>
    <row r="30" spans="1:4" x14ac:dyDescent="0.2">
      <c r="A30" s="18" t="s">
        <v>133</v>
      </c>
      <c r="B30" s="18" t="s">
        <v>134</v>
      </c>
      <c r="C30" s="57" t="s">
        <v>136</v>
      </c>
      <c r="D30" s="51">
        <f>D31</f>
        <v>60000</v>
      </c>
    </row>
    <row r="31" spans="1:4" ht="25.5" x14ac:dyDescent="0.2">
      <c r="A31" s="58" t="s">
        <v>162</v>
      </c>
      <c r="B31" s="58" t="s">
        <v>134</v>
      </c>
      <c r="C31" s="59" t="s">
        <v>185</v>
      </c>
      <c r="D31" s="54">
        <v>60000</v>
      </c>
    </row>
    <row r="32" spans="1:4" ht="25.5" x14ac:dyDescent="0.2">
      <c r="A32" s="18" t="s">
        <v>137</v>
      </c>
      <c r="B32" s="18" t="s">
        <v>138</v>
      </c>
      <c r="C32" s="57" t="s">
        <v>139</v>
      </c>
      <c r="D32" s="51">
        <f>D33</f>
        <v>2200000</v>
      </c>
    </row>
    <row r="33" spans="1:4" x14ac:dyDescent="0.2">
      <c r="A33" s="58" t="s">
        <v>153</v>
      </c>
      <c r="B33" s="58" t="s">
        <v>138</v>
      </c>
      <c r="C33" s="59" t="s">
        <v>204</v>
      </c>
      <c r="D33" s="54">
        <v>2200000</v>
      </c>
    </row>
    <row r="34" spans="1:4" hidden="1" x14ac:dyDescent="0.2">
      <c r="A34" s="58"/>
      <c r="B34" s="58"/>
      <c r="C34" s="82"/>
      <c r="D34" s="54"/>
    </row>
    <row r="35" spans="1:4" x14ac:dyDescent="0.2">
      <c r="A35" s="18" t="s">
        <v>39</v>
      </c>
      <c r="B35" s="18" t="s">
        <v>39</v>
      </c>
      <c r="C35" s="43" t="s">
        <v>154</v>
      </c>
      <c r="D35" s="60">
        <f>D36+D37</f>
        <v>1800000</v>
      </c>
    </row>
    <row r="36" spans="1:4" x14ac:dyDescent="0.2">
      <c r="A36" s="18" t="s">
        <v>39</v>
      </c>
      <c r="B36" s="18" t="s">
        <v>39</v>
      </c>
      <c r="C36" s="43" t="s">
        <v>155</v>
      </c>
      <c r="D36" s="60">
        <f>D23+D25+D27</f>
        <v>-460000</v>
      </c>
    </row>
    <row r="37" spans="1:4" x14ac:dyDescent="0.2">
      <c r="A37" s="18" t="s">
        <v>39</v>
      </c>
      <c r="B37" s="18" t="s">
        <v>39</v>
      </c>
      <c r="C37" s="43" t="s">
        <v>156</v>
      </c>
      <c r="D37" s="60">
        <f>D30+D32</f>
        <v>2260000</v>
      </c>
    </row>
    <row r="39" spans="1:4" x14ac:dyDescent="0.2">
      <c r="A39" s="111" t="s">
        <v>164</v>
      </c>
      <c r="B39" s="111"/>
      <c r="C39" s="111"/>
      <c r="D39" s="111"/>
    </row>
  </sheetData>
  <mergeCells count="16">
    <mergeCell ref="C5:D5"/>
    <mergeCell ref="C1:D1"/>
    <mergeCell ref="L1:P1"/>
    <mergeCell ref="L2:O2"/>
    <mergeCell ref="A3:D3"/>
    <mergeCell ref="A4:D4"/>
    <mergeCell ref="A14:D14"/>
    <mergeCell ref="A22:D22"/>
    <mergeCell ref="A29:D29"/>
    <mergeCell ref="A39:D39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topLeftCell="A22" zoomScale="60" zoomScaleNormal="60" workbookViewId="0">
      <selection activeCell="H21" sqref="H21"/>
    </sheetView>
  </sheetViews>
  <sheetFormatPr defaultColWidth="9.140625" defaultRowHeight="21" x14ac:dyDescent="0.35"/>
  <cols>
    <col min="1" max="2" width="18.140625" style="64" customWidth="1"/>
    <col min="3" max="3" width="12.42578125" style="64" customWidth="1"/>
    <col min="4" max="4" width="64.7109375" style="64" customWidth="1"/>
    <col min="5" max="5" width="92" style="64" customWidth="1"/>
    <col min="6" max="6" width="45.28515625" style="64" customWidth="1"/>
    <col min="7" max="7" width="21.7109375" style="64" customWidth="1"/>
    <col min="8" max="8" width="23.5703125" style="64" customWidth="1"/>
    <col min="9" max="9" width="20.85546875" style="64" customWidth="1"/>
    <col min="10" max="10" width="21.28515625" style="64" customWidth="1"/>
    <col min="11" max="16384" width="9.140625" style="64"/>
  </cols>
  <sheetData>
    <row r="1" spans="1:16" s="19" customFormat="1" ht="37.5" customHeight="1" x14ac:dyDescent="0.3">
      <c r="G1" s="61"/>
      <c r="H1" s="32" t="s">
        <v>209</v>
      </c>
      <c r="I1" s="32"/>
      <c r="J1" s="32"/>
    </row>
    <row r="2" spans="1:16" s="19" customFormat="1" ht="21" customHeight="1" x14ac:dyDescent="0.3">
      <c r="G2" s="61"/>
      <c r="H2" s="32"/>
      <c r="I2" s="32"/>
      <c r="J2" s="32"/>
    </row>
    <row r="3" spans="1:16" s="19" customFormat="1" ht="16.149999999999999" customHeight="1" x14ac:dyDescent="0.3">
      <c r="H3" s="32" t="s">
        <v>141</v>
      </c>
      <c r="I3" s="32"/>
      <c r="J3" s="32"/>
      <c r="K3" s="61"/>
    </row>
    <row r="4" spans="1:16" s="19" customFormat="1" ht="47.45" customHeight="1" x14ac:dyDescent="0.2">
      <c r="G4" s="62"/>
      <c r="H4" s="127" t="s">
        <v>208</v>
      </c>
      <c r="I4" s="127"/>
      <c r="J4" s="127"/>
    </row>
    <row r="5" spans="1:16" s="19" customFormat="1" ht="35.25" customHeight="1" x14ac:dyDescent="0.3">
      <c r="C5" s="23"/>
      <c r="D5" s="23"/>
      <c r="E5" s="97"/>
      <c r="F5" s="97"/>
      <c r="G5" s="97"/>
      <c r="H5" s="97"/>
      <c r="I5" s="97"/>
    </row>
    <row r="6" spans="1:16" s="19" customFormat="1" ht="50.25" customHeight="1" x14ac:dyDescent="0.3">
      <c r="A6" s="128" t="s">
        <v>142</v>
      </c>
      <c r="B6" s="128"/>
      <c r="C6" s="128"/>
      <c r="D6" s="128"/>
      <c r="E6" s="128"/>
      <c r="F6" s="128"/>
      <c r="G6" s="128"/>
      <c r="H6" s="128"/>
      <c r="I6" s="128"/>
      <c r="J6" s="128"/>
      <c r="K6" s="22"/>
      <c r="L6" s="22"/>
      <c r="M6" s="22"/>
      <c r="N6" s="22"/>
      <c r="O6" s="22"/>
      <c r="P6" s="22"/>
    </row>
    <row r="7" spans="1:16" s="25" customFormat="1" ht="50.45" customHeight="1" x14ac:dyDescent="0.3">
      <c r="A7" s="129" t="s">
        <v>165</v>
      </c>
      <c r="B7" s="129"/>
      <c r="C7" s="129"/>
      <c r="D7" s="129"/>
      <c r="E7" s="129"/>
      <c r="F7" s="129"/>
      <c r="G7" s="129"/>
      <c r="H7" s="129"/>
      <c r="I7" s="129"/>
      <c r="J7" s="129"/>
      <c r="K7" s="24"/>
      <c r="L7" s="24"/>
      <c r="M7" s="24"/>
      <c r="N7" s="24"/>
      <c r="O7" s="24"/>
      <c r="P7" s="24"/>
    </row>
    <row r="8" spans="1:16" s="25" customFormat="1" ht="48.75" customHeight="1" x14ac:dyDescent="0.3">
      <c r="A8" s="94" t="s">
        <v>40</v>
      </c>
      <c r="B8" s="94"/>
      <c r="E8" s="26"/>
      <c r="F8" s="26"/>
      <c r="G8" s="26"/>
      <c r="H8" s="26"/>
      <c r="I8" s="26"/>
    </row>
    <row r="9" spans="1:16" s="25" customFormat="1" ht="27" customHeight="1" x14ac:dyDescent="0.3">
      <c r="A9" s="27" t="s">
        <v>41</v>
      </c>
      <c r="B9" s="27"/>
      <c r="E9" s="28"/>
      <c r="G9" s="23"/>
      <c r="I9" s="63" t="s">
        <v>144</v>
      </c>
    </row>
    <row r="10" spans="1:16" x14ac:dyDescent="0.35">
      <c r="A10" s="126" t="s">
        <v>56</v>
      </c>
      <c r="B10" s="126" t="s">
        <v>57</v>
      </c>
      <c r="C10" s="126" t="s">
        <v>58</v>
      </c>
      <c r="D10" s="126" t="s">
        <v>59</v>
      </c>
      <c r="E10" s="126" t="s">
        <v>166</v>
      </c>
      <c r="F10" s="126" t="s">
        <v>167</v>
      </c>
      <c r="G10" s="126" t="s">
        <v>2</v>
      </c>
      <c r="H10" s="126" t="s">
        <v>3</v>
      </c>
      <c r="I10" s="126" t="s">
        <v>4</v>
      </c>
      <c r="J10" s="126"/>
    </row>
    <row r="11" spans="1:16" ht="201.75" customHeight="1" x14ac:dyDescent="0.35">
      <c r="A11" s="126"/>
      <c r="B11" s="126"/>
      <c r="C11" s="126"/>
      <c r="D11" s="126"/>
      <c r="E11" s="126"/>
      <c r="F11" s="126"/>
      <c r="G11" s="126"/>
      <c r="H11" s="126"/>
      <c r="I11" s="65" t="s">
        <v>5</v>
      </c>
      <c r="J11" s="65" t="s">
        <v>6</v>
      </c>
    </row>
    <row r="12" spans="1:16" ht="36" customHeight="1" x14ac:dyDescent="0.35">
      <c r="A12" s="65">
        <v>1</v>
      </c>
      <c r="B12" s="65">
        <v>2</v>
      </c>
      <c r="C12" s="65">
        <v>3</v>
      </c>
      <c r="D12" s="65">
        <v>4</v>
      </c>
      <c r="E12" s="65">
        <v>5</v>
      </c>
      <c r="F12" s="65">
        <v>6</v>
      </c>
      <c r="G12" s="65">
        <v>7</v>
      </c>
      <c r="H12" s="65">
        <v>8</v>
      </c>
      <c r="I12" s="66">
        <v>9</v>
      </c>
      <c r="J12" s="66">
        <v>10</v>
      </c>
    </row>
    <row r="13" spans="1:16" ht="39.6" customHeight="1" x14ac:dyDescent="0.35">
      <c r="A13" s="67" t="s">
        <v>66</v>
      </c>
      <c r="B13" s="67" t="s">
        <v>168</v>
      </c>
      <c r="C13" s="67" t="s">
        <v>168</v>
      </c>
      <c r="D13" s="123" t="s">
        <v>169</v>
      </c>
      <c r="E13" s="124"/>
      <c r="F13" s="125"/>
      <c r="G13" s="68">
        <f>G14</f>
        <v>2160448</v>
      </c>
      <c r="H13" s="68">
        <f t="shared" ref="H13:J13" si="0">H14</f>
        <v>784144</v>
      </c>
      <c r="I13" s="68">
        <f t="shared" si="0"/>
        <v>1376304</v>
      </c>
      <c r="J13" s="68">
        <f t="shared" si="0"/>
        <v>1365504</v>
      </c>
    </row>
    <row r="14" spans="1:16" ht="34.9" customHeight="1" x14ac:dyDescent="0.35">
      <c r="A14" s="67" t="s">
        <v>68</v>
      </c>
      <c r="B14" s="67" t="s">
        <v>168</v>
      </c>
      <c r="C14" s="67" t="s">
        <v>168</v>
      </c>
      <c r="D14" s="123" t="s">
        <v>169</v>
      </c>
      <c r="E14" s="124"/>
      <c r="F14" s="125"/>
      <c r="G14" s="68">
        <f>SUM(G15:G27)</f>
        <v>2160448</v>
      </c>
      <c r="H14" s="68">
        <f t="shared" ref="H14:J14" si="1">SUM(H15:H27)</f>
        <v>784144</v>
      </c>
      <c r="I14" s="68">
        <f t="shared" si="1"/>
        <v>1376304</v>
      </c>
      <c r="J14" s="68">
        <f t="shared" si="1"/>
        <v>1365504</v>
      </c>
    </row>
    <row r="15" spans="1:16" ht="60.6" customHeight="1" x14ac:dyDescent="0.35">
      <c r="A15" s="69" t="s">
        <v>69</v>
      </c>
      <c r="B15" s="69" t="s">
        <v>70</v>
      </c>
      <c r="C15" s="70" t="s">
        <v>71</v>
      </c>
      <c r="D15" s="70" t="s">
        <v>72</v>
      </c>
      <c r="E15" s="74" t="s">
        <v>211</v>
      </c>
      <c r="F15" s="74" t="s">
        <v>212</v>
      </c>
      <c r="G15" s="68">
        <f t="shared" ref="G15:G16" si="2">H15+I15</f>
        <v>20000</v>
      </c>
      <c r="H15" s="76">
        <v>20000</v>
      </c>
      <c r="I15" s="76">
        <v>0</v>
      </c>
      <c r="J15" s="73">
        <v>0</v>
      </c>
    </row>
    <row r="16" spans="1:16" ht="65.45" customHeight="1" x14ac:dyDescent="0.35">
      <c r="A16" s="69" t="s">
        <v>73</v>
      </c>
      <c r="B16" s="69" t="s">
        <v>74</v>
      </c>
      <c r="C16" s="70" t="s">
        <v>75</v>
      </c>
      <c r="D16" s="70" t="s">
        <v>76</v>
      </c>
      <c r="E16" s="74" t="s">
        <v>211</v>
      </c>
      <c r="F16" s="74" t="s">
        <v>212</v>
      </c>
      <c r="G16" s="68">
        <f t="shared" si="2"/>
        <v>10000</v>
      </c>
      <c r="H16" s="76">
        <v>10000</v>
      </c>
      <c r="I16" s="76"/>
      <c r="J16" s="73"/>
    </row>
    <row r="17" spans="1:10" ht="75" customHeight="1" x14ac:dyDescent="0.35">
      <c r="A17" s="69" t="s">
        <v>77</v>
      </c>
      <c r="B17" s="69" t="s">
        <v>78</v>
      </c>
      <c r="C17" s="70" t="s">
        <v>79</v>
      </c>
      <c r="D17" s="70" t="s">
        <v>80</v>
      </c>
      <c r="E17" s="74" t="s">
        <v>170</v>
      </c>
      <c r="F17" s="74" t="s">
        <v>171</v>
      </c>
      <c r="G17" s="68">
        <f>H17+I17</f>
        <v>343648</v>
      </c>
      <c r="H17" s="73">
        <v>146144</v>
      </c>
      <c r="I17" s="68">
        <f>197504</f>
        <v>197504</v>
      </c>
      <c r="J17" s="68">
        <f>197504</f>
        <v>197504</v>
      </c>
    </row>
    <row r="18" spans="1:10" ht="60.6" customHeight="1" x14ac:dyDescent="0.35">
      <c r="A18" s="69" t="s">
        <v>81</v>
      </c>
      <c r="B18" s="69" t="s">
        <v>82</v>
      </c>
      <c r="C18" s="70" t="s">
        <v>79</v>
      </c>
      <c r="D18" s="70" t="s">
        <v>83</v>
      </c>
      <c r="E18" s="74" t="s">
        <v>211</v>
      </c>
      <c r="F18" s="74" t="s">
        <v>212</v>
      </c>
      <c r="G18" s="68">
        <f t="shared" ref="G18" si="3">H18+I18</f>
        <v>-30000</v>
      </c>
      <c r="H18" s="76">
        <v>-30000</v>
      </c>
      <c r="I18" s="76"/>
      <c r="J18" s="73"/>
    </row>
    <row r="19" spans="1:10" ht="60.6" customHeight="1" x14ac:dyDescent="0.35">
      <c r="A19" s="69" t="s">
        <v>81</v>
      </c>
      <c r="B19" s="69" t="s">
        <v>82</v>
      </c>
      <c r="C19" s="70" t="s">
        <v>79</v>
      </c>
      <c r="D19" s="70" t="s">
        <v>83</v>
      </c>
      <c r="E19" s="74" t="s">
        <v>172</v>
      </c>
      <c r="F19" s="74" t="s">
        <v>173</v>
      </c>
      <c r="G19" s="68">
        <f t="shared" ref="G19:G27" si="4">H19+I19</f>
        <v>220000</v>
      </c>
      <c r="H19" s="76">
        <f>150000+50000</f>
        <v>200000</v>
      </c>
      <c r="I19" s="76">
        <f>11700+8300</f>
        <v>20000</v>
      </c>
      <c r="J19" s="73">
        <v>20000</v>
      </c>
    </row>
    <row r="20" spans="1:10" ht="60.6" customHeight="1" x14ac:dyDescent="0.35">
      <c r="A20" s="69" t="s">
        <v>215</v>
      </c>
      <c r="B20" s="69" t="s">
        <v>216</v>
      </c>
      <c r="C20" s="70" t="s">
        <v>217</v>
      </c>
      <c r="D20" s="70" t="s">
        <v>218</v>
      </c>
      <c r="E20" s="74" t="s">
        <v>170</v>
      </c>
      <c r="F20" s="74" t="s">
        <v>171</v>
      </c>
      <c r="G20" s="68">
        <f t="shared" si="4"/>
        <v>1100000</v>
      </c>
      <c r="H20" s="76">
        <v>0</v>
      </c>
      <c r="I20" s="76">
        <v>1100000</v>
      </c>
      <c r="J20" s="73">
        <v>1100000</v>
      </c>
    </row>
    <row r="21" spans="1:10" ht="108" customHeight="1" x14ac:dyDescent="0.35">
      <c r="A21" s="69" t="s">
        <v>88</v>
      </c>
      <c r="B21" s="69" t="s">
        <v>89</v>
      </c>
      <c r="C21" s="70" t="s">
        <v>86</v>
      </c>
      <c r="D21" s="70" t="s">
        <v>90</v>
      </c>
      <c r="E21" s="81" t="s">
        <v>174</v>
      </c>
      <c r="F21" s="74" t="s">
        <v>175</v>
      </c>
      <c r="G21" s="68">
        <f t="shared" si="4"/>
        <v>18000</v>
      </c>
      <c r="H21" s="73">
        <v>0</v>
      </c>
      <c r="I21" s="68">
        <v>18000</v>
      </c>
      <c r="J21" s="68">
        <v>18000</v>
      </c>
    </row>
    <row r="22" spans="1:10" ht="81" customHeight="1" x14ac:dyDescent="0.35">
      <c r="A22" s="69" t="s">
        <v>91</v>
      </c>
      <c r="B22" s="69" t="s">
        <v>92</v>
      </c>
      <c r="C22" s="70" t="s">
        <v>93</v>
      </c>
      <c r="D22" s="70" t="s">
        <v>94</v>
      </c>
      <c r="E22" s="74" t="s">
        <v>172</v>
      </c>
      <c r="F22" s="74" t="s">
        <v>173</v>
      </c>
      <c r="G22" s="68">
        <f t="shared" si="4"/>
        <v>350000</v>
      </c>
      <c r="H22" s="73">
        <v>350000</v>
      </c>
      <c r="I22" s="68">
        <v>0</v>
      </c>
      <c r="J22" s="68">
        <v>0</v>
      </c>
    </row>
    <row r="23" spans="1:10" ht="123" customHeight="1" x14ac:dyDescent="0.35">
      <c r="A23" s="69" t="s">
        <v>95</v>
      </c>
      <c r="B23" s="69" t="s">
        <v>96</v>
      </c>
      <c r="C23" s="70" t="s">
        <v>97</v>
      </c>
      <c r="D23" s="70" t="s">
        <v>98</v>
      </c>
      <c r="E23" s="81" t="s">
        <v>174</v>
      </c>
      <c r="F23" s="74" t="s">
        <v>175</v>
      </c>
      <c r="G23" s="68">
        <f t="shared" si="4"/>
        <v>0</v>
      </c>
      <c r="H23" s="73">
        <v>-30000</v>
      </c>
      <c r="I23" s="68">
        <v>30000</v>
      </c>
      <c r="J23" s="68">
        <v>30000</v>
      </c>
    </row>
    <row r="24" spans="1:10" ht="58.9" customHeight="1" x14ac:dyDescent="0.35">
      <c r="A24" s="69" t="s">
        <v>99</v>
      </c>
      <c r="B24" s="69" t="s">
        <v>100</v>
      </c>
      <c r="C24" s="70" t="s">
        <v>101</v>
      </c>
      <c r="D24" s="70" t="s">
        <v>102</v>
      </c>
      <c r="E24" s="74" t="s">
        <v>176</v>
      </c>
      <c r="F24" s="74" t="s">
        <v>177</v>
      </c>
      <c r="G24" s="68">
        <f t="shared" si="4"/>
        <v>50000</v>
      </c>
      <c r="H24" s="73">
        <v>50000</v>
      </c>
      <c r="I24" s="68">
        <v>0</v>
      </c>
      <c r="J24" s="68"/>
    </row>
    <row r="25" spans="1:10" ht="58.9" customHeight="1" x14ac:dyDescent="0.35">
      <c r="A25" s="69" t="s">
        <v>99</v>
      </c>
      <c r="B25" s="69" t="s">
        <v>100</v>
      </c>
      <c r="C25" s="70" t="s">
        <v>101</v>
      </c>
      <c r="D25" s="70" t="s">
        <v>102</v>
      </c>
      <c r="E25" s="74" t="s">
        <v>188</v>
      </c>
      <c r="F25" s="91" t="s">
        <v>214</v>
      </c>
      <c r="G25" s="68">
        <f t="shared" ref="G25" si="5">H25+I25</f>
        <v>10000</v>
      </c>
      <c r="H25" s="73">
        <v>10000</v>
      </c>
      <c r="I25" s="68">
        <v>0</v>
      </c>
      <c r="J25" s="68"/>
    </row>
    <row r="26" spans="1:10" ht="81" customHeight="1" x14ac:dyDescent="0.35">
      <c r="A26" s="69" t="s">
        <v>103</v>
      </c>
      <c r="B26" s="69" t="s">
        <v>104</v>
      </c>
      <c r="C26" s="70" t="s">
        <v>105</v>
      </c>
      <c r="D26" s="70" t="s">
        <v>106</v>
      </c>
      <c r="E26" s="81" t="s">
        <v>178</v>
      </c>
      <c r="F26" s="74" t="s">
        <v>210</v>
      </c>
      <c r="G26" s="68">
        <f t="shared" si="4"/>
        <v>58000</v>
      </c>
      <c r="H26" s="73">
        <v>58000</v>
      </c>
      <c r="I26" s="68">
        <v>0</v>
      </c>
      <c r="J26" s="68">
        <v>0</v>
      </c>
    </row>
    <row r="27" spans="1:10" ht="85.9" customHeight="1" x14ac:dyDescent="0.35">
      <c r="A27" s="69" t="s">
        <v>107</v>
      </c>
      <c r="B27" s="69" t="s">
        <v>108</v>
      </c>
      <c r="C27" s="70" t="s">
        <v>109</v>
      </c>
      <c r="D27" s="70" t="s">
        <v>110</v>
      </c>
      <c r="E27" s="71" t="s">
        <v>186</v>
      </c>
      <c r="F27" s="74" t="s">
        <v>187</v>
      </c>
      <c r="G27" s="68">
        <f t="shared" si="4"/>
        <v>10800</v>
      </c>
      <c r="H27" s="73">
        <v>0</v>
      </c>
      <c r="I27" s="68">
        <v>10800</v>
      </c>
      <c r="J27" s="68">
        <v>0</v>
      </c>
    </row>
    <row r="28" spans="1:10" ht="39.75" customHeight="1" x14ac:dyDescent="0.35">
      <c r="A28" s="67" t="s">
        <v>111</v>
      </c>
      <c r="B28" s="67" t="s">
        <v>168</v>
      </c>
      <c r="C28" s="67" t="s">
        <v>168</v>
      </c>
      <c r="D28" s="123" t="s">
        <v>179</v>
      </c>
      <c r="E28" s="124"/>
      <c r="F28" s="125"/>
      <c r="G28" s="68">
        <f>G29</f>
        <v>50000</v>
      </c>
      <c r="H28" s="68">
        <f t="shared" ref="H28:J28" si="6">H29</f>
        <v>50000</v>
      </c>
      <c r="I28" s="68">
        <f t="shared" si="6"/>
        <v>0</v>
      </c>
      <c r="J28" s="68">
        <f t="shared" si="6"/>
        <v>0</v>
      </c>
    </row>
    <row r="29" spans="1:10" ht="43.5" customHeight="1" x14ac:dyDescent="0.35">
      <c r="A29" s="67" t="s">
        <v>113</v>
      </c>
      <c r="B29" s="67" t="s">
        <v>168</v>
      </c>
      <c r="C29" s="67" t="s">
        <v>168</v>
      </c>
      <c r="D29" s="123" t="s">
        <v>179</v>
      </c>
      <c r="E29" s="124"/>
      <c r="F29" s="125"/>
      <c r="G29" s="68">
        <f>SUM(G30:G30)</f>
        <v>50000</v>
      </c>
      <c r="H29" s="68">
        <f>SUM(H30:H30)</f>
        <v>50000</v>
      </c>
      <c r="I29" s="68">
        <f>SUM(I30:I30)</f>
        <v>0</v>
      </c>
      <c r="J29" s="68">
        <f>SUM(J30:J30)</f>
        <v>0</v>
      </c>
    </row>
    <row r="30" spans="1:10" ht="111.6" customHeight="1" x14ac:dyDescent="0.35">
      <c r="A30" s="69" t="s">
        <v>190</v>
      </c>
      <c r="B30" s="69" t="s">
        <v>191</v>
      </c>
      <c r="C30" s="70" t="s">
        <v>71</v>
      </c>
      <c r="D30" s="70" t="s">
        <v>192</v>
      </c>
      <c r="E30" s="71" t="s">
        <v>193</v>
      </c>
      <c r="F30" s="91" t="s">
        <v>213</v>
      </c>
      <c r="G30" s="68">
        <v>50000</v>
      </c>
      <c r="H30" s="73">
        <v>50000</v>
      </c>
      <c r="I30" s="68">
        <v>0</v>
      </c>
      <c r="J30" s="68">
        <v>0</v>
      </c>
    </row>
    <row r="31" spans="1:10" ht="39.75" customHeight="1" x14ac:dyDescent="0.35">
      <c r="A31" s="67">
        <v>3700000</v>
      </c>
      <c r="B31" s="67" t="s">
        <v>168</v>
      </c>
      <c r="C31" s="67" t="s">
        <v>168</v>
      </c>
      <c r="D31" s="123" t="s">
        <v>180</v>
      </c>
      <c r="E31" s="124"/>
      <c r="F31" s="125"/>
      <c r="G31" s="68">
        <f>G32</f>
        <v>1700000</v>
      </c>
      <c r="H31" s="68">
        <f t="shared" ref="H31:J31" si="7">H32</f>
        <v>-500000</v>
      </c>
      <c r="I31" s="68">
        <f t="shared" si="7"/>
        <v>2200000</v>
      </c>
      <c r="J31" s="68">
        <f t="shared" si="7"/>
        <v>2200000</v>
      </c>
    </row>
    <row r="32" spans="1:10" ht="43.5" customHeight="1" x14ac:dyDescent="0.35">
      <c r="A32" s="67">
        <v>3710000</v>
      </c>
      <c r="B32" s="67" t="s">
        <v>168</v>
      </c>
      <c r="C32" s="67" t="s">
        <v>168</v>
      </c>
      <c r="D32" s="123" t="s">
        <v>181</v>
      </c>
      <c r="E32" s="124"/>
      <c r="F32" s="125"/>
      <c r="G32" s="68">
        <f>G33+G34</f>
        <v>1700000</v>
      </c>
      <c r="H32" s="68">
        <f>H33+H34</f>
        <v>-500000</v>
      </c>
      <c r="I32" s="68">
        <f>I33+I34</f>
        <v>2200000</v>
      </c>
      <c r="J32" s="68">
        <f>J33+J34</f>
        <v>2200000</v>
      </c>
    </row>
    <row r="33" spans="1:10" ht="82.15" customHeight="1" x14ac:dyDescent="0.35">
      <c r="A33" s="69" t="s">
        <v>137</v>
      </c>
      <c r="B33" s="69" t="s">
        <v>138</v>
      </c>
      <c r="C33" s="70" t="s">
        <v>135</v>
      </c>
      <c r="D33" s="75" t="s">
        <v>139</v>
      </c>
      <c r="E33" s="72" t="s">
        <v>182</v>
      </c>
      <c r="F33" s="74" t="s">
        <v>183</v>
      </c>
      <c r="G33" s="68">
        <f>H33+I33</f>
        <v>1700000</v>
      </c>
      <c r="H33" s="73">
        <v>-500000</v>
      </c>
      <c r="I33" s="73">
        <v>2200000</v>
      </c>
      <c r="J33" s="73">
        <v>2200000</v>
      </c>
    </row>
    <row r="34" spans="1:10" ht="74.45" hidden="1" customHeight="1" x14ac:dyDescent="0.35">
      <c r="A34" s="69" t="s">
        <v>137</v>
      </c>
      <c r="B34" s="69"/>
      <c r="C34" s="70"/>
      <c r="D34" s="75"/>
      <c r="E34" s="72"/>
      <c r="F34" s="74"/>
      <c r="G34" s="68"/>
      <c r="H34" s="73"/>
      <c r="I34" s="73"/>
      <c r="J34" s="73">
        <v>0</v>
      </c>
    </row>
    <row r="35" spans="1:10" ht="43.5" customHeight="1" x14ac:dyDescent="0.35">
      <c r="A35" s="77" t="s">
        <v>39</v>
      </c>
      <c r="B35" s="77" t="s">
        <v>39</v>
      </c>
      <c r="C35" s="77" t="s">
        <v>39</v>
      </c>
      <c r="D35" s="67" t="s">
        <v>140</v>
      </c>
      <c r="E35" s="67" t="s">
        <v>39</v>
      </c>
      <c r="F35" s="67" t="s">
        <v>39</v>
      </c>
      <c r="G35" s="68">
        <f>G13+G28+G31</f>
        <v>3910448</v>
      </c>
      <c r="H35" s="68">
        <f t="shared" ref="H35:J35" si="8">H13+H28+H31</f>
        <v>334144</v>
      </c>
      <c r="I35" s="68">
        <f t="shared" si="8"/>
        <v>3576304</v>
      </c>
      <c r="J35" s="68">
        <f t="shared" si="8"/>
        <v>3565504</v>
      </c>
    </row>
    <row r="36" spans="1:10" ht="43.5" customHeight="1" x14ac:dyDescent="0.35">
      <c r="A36" s="78"/>
      <c r="B36" s="78"/>
      <c r="C36" s="78"/>
      <c r="D36" s="79"/>
      <c r="E36" s="79"/>
      <c r="F36" s="79"/>
      <c r="G36" s="80"/>
      <c r="H36" s="80"/>
      <c r="I36" s="80"/>
      <c r="J36" s="80"/>
    </row>
  </sheetData>
  <mergeCells count="20">
    <mergeCell ref="A10:A11"/>
    <mergeCell ref="B10:B11"/>
    <mergeCell ref="C10:C11"/>
    <mergeCell ref="D10:D11"/>
    <mergeCell ref="E10:E11"/>
    <mergeCell ref="H4:J4"/>
    <mergeCell ref="E5:I5"/>
    <mergeCell ref="A6:J6"/>
    <mergeCell ref="A7:J7"/>
    <mergeCell ref="A8:B8"/>
    <mergeCell ref="G10:G11"/>
    <mergeCell ref="H10:H11"/>
    <mergeCell ref="I10:J10"/>
    <mergeCell ref="D13:F13"/>
    <mergeCell ref="D14:F14"/>
    <mergeCell ref="D28:F28"/>
    <mergeCell ref="D29:F29"/>
    <mergeCell ref="D31:F31"/>
    <mergeCell ref="D32:F32"/>
    <mergeCell ref="F10:F11"/>
  </mergeCells>
  <pageMargins left="0.31496062992125984" right="0.31496062992125984" top="0.43307086614173229" bottom="0.35433070866141736" header="0.31496062992125984" footer="0.31496062992125984"/>
  <pageSetup paperSize="9" scale="44" fitToHeight="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5</vt:lpstr>
      <vt:lpstr>додаток 7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2024-04-23T05:38:46Z</cp:lastPrinted>
  <dcterms:created xsi:type="dcterms:W3CDTF">2024-04-09T18:30:40Z</dcterms:created>
  <dcterms:modified xsi:type="dcterms:W3CDTF">2024-04-24T12:08:18Z</dcterms:modified>
</cp:coreProperties>
</file>