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230" activeTab="1"/>
  </bookViews>
  <sheets>
    <sheet name="додаток 1" sheetId="1" r:id="rId1"/>
    <sheet name="додаток 2" sheetId="5" r:id="rId2"/>
    <sheet name="додаток 3" sheetId="2" r:id="rId3"/>
    <sheet name="додаток 5" sheetId="4" r:id="rId4"/>
    <sheet name="додаток 7" sheetId="3" r:id="rId5"/>
  </sheets>
  <definedNames>
    <definedName name="_xlnm.Print_Area" localSheetId="0">'додаток 1'!$A$1:$F$20</definedName>
    <definedName name="_xlnm.Print_Area" localSheetId="1">'додаток 2'!$A$1:$F$29</definedName>
    <definedName name="_xlnm.Print_Area" localSheetId="3">'додаток 5'!$A$1:$D$50</definedName>
    <definedName name="_xlnm.Print_Area" localSheetId="4">'додаток 7'!$A$1:$J$58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5" l="1"/>
  <c r="C28" i="5"/>
  <c r="C27" i="5"/>
  <c r="C26" i="5"/>
  <c r="C25" i="5"/>
  <c r="C24" i="5"/>
  <c r="C23" i="5"/>
  <c r="C21" i="5"/>
  <c r="C20" i="5"/>
  <c r="C19" i="5"/>
  <c r="C18" i="5"/>
  <c r="C17" i="5"/>
  <c r="C16" i="5"/>
  <c r="C15" i="5"/>
  <c r="C14" i="5"/>
  <c r="G44" i="3" l="1"/>
  <c r="G45" i="3"/>
  <c r="G46" i="3"/>
  <c r="G36" i="3"/>
  <c r="G37" i="3"/>
  <c r="G38" i="3"/>
  <c r="G39" i="3"/>
  <c r="G40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J47" i="3"/>
  <c r="I47" i="3"/>
  <c r="H34" i="3"/>
  <c r="H33" i="3" s="1"/>
  <c r="H47" i="3" s="1"/>
  <c r="I34" i="3"/>
  <c r="I33" i="3" s="1"/>
  <c r="J34" i="3"/>
  <c r="J33" i="3" s="1"/>
  <c r="H14" i="3"/>
  <c r="I14" i="3"/>
  <c r="J14" i="3"/>
  <c r="H42" i="3"/>
  <c r="I42" i="3"/>
  <c r="J42" i="3"/>
  <c r="G35" i="3"/>
  <c r="H23" i="3"/>
  <c r="G34" i="3" l="1"/>
  <c r="D39" i="4" l="1"/>
  <c r="D47" i="4" s="1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I13" i="3" l="1"/>
  <c r="J13" i="3"/>
  <c r="J41" i="3"/>
  <c r="H41" i="3"/>
  <c r="G15" i="3"/>
  <c r="G33" i="3"/>
  <c r="G43" i="3"/>
  <c r="G42" i="3" l="1"/>
  <c r="G41" i="3" s="1"/>
  <c r="G14" i="3"/>
  <c r="H13" i="3"/>
  <c r="I41" i="3"/>
  <c r="G13" i="3" l="1"/>
  <c r="G47" i="3" s="1"/>
  <c r="D46" i="4" l="1"/>
  <c r="D30" i="4"/>
  <c r="D29" i="4" s="1"/>
  <c r="C20" i="1" l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<sst xmlns="http://schemas.openxmlformats.org/spreadsheetml/2006/main" count="538" uniqueCount="263">
  <si>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</si>
  <si>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</si>
  <si>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</si>
  <si>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</si>
  <si>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</si>
  <si>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</si>
  <si>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</si>
  <si>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</si>
  <si>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</si>
  <si>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</si>
  <si>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</si>
  <si>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</si>
  <si>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</si>
  <si>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</si>
  <si>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</si>
  <si>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</si>
  <si>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</si>
  <si>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</si>
  <si>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</si>
  <si>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</si>
  <si>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</si>
  <si>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</si>
  <si>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</si>
  <si>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</si>
  <si>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</si>
  <si>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</si>
  <si>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</si>
  <si>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</si>
  <si>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</si>
  <si>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Великосеверинівська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</si>
  <si>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</si>
  <si>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</si>
  <si>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</si>
  <si>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</si>
  <si>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</si>
  <si>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</si>
  <si>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</si>
  <si>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</si>
  <si>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</si>
  <si>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</si>
  <si>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</si>
  <si>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</si>
  <si>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</si>
  <si>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0114082</t>
  </si>
  <si>
    <t>4082</t>
  </si>
  <si>
    <t>0829</t>
  </si>
  <si>
    <t>Інші заходи в галузі культури і мистецтва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</si>
  <si>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</si>
  <si>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</si>
  <si>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</si>
  <si>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</si>
  <si>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</si>
  <si>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</si>
  <si>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</si>
  <si>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</si>
  <si>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</si>
  <si>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</si>
  <si>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</si>
  <si>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</si>
  <si>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</si>
  <si>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</si>
  <si>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0117411</t>
  </si>
  <si>
    <t>7411</t>
  </si>
  <si>
    <t>0451</t>
  </si>
  <si>
    <t>Утримання та розвиток автотранспорту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</si>
  <si>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</si>
  <si>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</si>
  <si>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</si>
  <si>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</si>
  <si>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</si>
  <si>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</si>
  <si>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</si>
  <si>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</si>
  <si>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</si>
  <si>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</si>
  <si>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</si>
  <si>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</si>
  <si>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</si>
  <si>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</si>
  <si>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</si>
  <si>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0118230</t>
  </si>
  <si>
    <t>8230</t>
  </si>
  <si>
    <t>0380</t>
  </si>
  <si>
    <t>Інші заходи громадського порядку та безпеки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</si>
  <si>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</si>
  <si>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</si>
  <si>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</si>
  <si>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</si>
  <si>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</si>
  <si>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</si>
  <si>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</si>
  <si>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</si>
  <si>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</si>
  <si>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</si>
  <si>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</si>
  <si>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0611142</t>
  </si>
  <si>
    <t>1142</t>
  </si>
  <si>
    <t>0990</t>
  </si>
  <si>
    <t>Інші програми та заходи у сфері освіти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</si>
  <si>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</si>
  <si>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</si>
  <si>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</si>
  <si>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</si>
  <si>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</si>
  <si>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</si>
  <si>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</si>
  <si>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</si>
  <si>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</si>
  <si>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</si>
  <si>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</si>
  <si>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</si>
  <si>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</si>
  <si>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</si>
  <si>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</si>
  <si>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</si>
  <si>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</si>
  <si>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</si>
  <si>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</si>
  <si>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</si>
  <si>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</si>
  <si>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0900000</t>
  </si>
  <si>
    <t>Служба у справах дітей</t>
  </si>
  <si>
    <t>0910000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</si>
  <si>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</si>
  <si>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</si>
  <si>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</si>
  <si>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3700000</t>
  </si>
  <si>
    <t>3710000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</si>
  <si>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</si>
  <si>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</si>
  <si>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</si>
  <si>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</si>
  <si>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</si>
  <si>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</si>
  <si>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</si>
  <si>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 xml:space="preserve">до рішення Великосеверинівської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</si>
  <si>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</si>
  <si>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</si>
  <si>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</si>
  <si>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</si>
  <si>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</si>
  <si>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Програма благоустрою території населених пунктів Великосеверинівської сільської ради  на 2024-2026 роки</t>
  </si>
  <si>
    <t>Програма цивільного захисту Великосеверинівської сільської ради  на 2024-2026 роки</t>
  </si>
  <si>
    <t>Вiддiл освiти, молодi та спорту, культури та туризму Великосеверинiвської сiльської ради</t>
  </si>
  <si>
    <t>Програма «Шкільний автобус» на території Великосеверинівської  сільської ради на 2024-2026 роки</t>
  </si>
  <si>
    <t>(гривень)</t>
  </si>
  <si>
    <t>ЗМІНИ,</t>
  </si>
  <si>
    <t xml:space="preserve">сільської ради від 15.02.2024 року №      (із змінами) 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</si>
  <si>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</si>
  <si>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</si>
  <si>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Рішення сесії Великосеверинівської сільської ради від 22.12.2023 №1428</t>
  </si>
  <si>
    <t>Рішення сесії Великосеверинівської сільської ради від 22.12.2023 №1442</t>
  </si>
  <si>
    <t>Рішення сесії Великосеверинівської сільської ради від 22.12.2023 №1439</t>
  </si>
  <si>
    <t>Рішення сесії Великосеверинівської сільської ради від 22.12.2023 №1449</t>
  </si>
  <si>
    <t>Програма розвитку фізичної культури і спорту на території Великосеверинівської територіальної громади на 2024-2026 роки</t>
  </si>
  <si>
    <t>Рішення сесії Великосеверинівської сільської ради від 22.12.2023 №1447</t>
  </si>
  <si>
    <t>Програма відзначення державних, професійних свят,ювілейних дат, подій місцевого рівня та співпраці влади ігромади на 2024-2026 роки</t>
  </si>
  <si>
    <t>Рішення сесії Великосеверинівської сільської ради від 15.02.2024 №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</si>
  <si>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</si>
  <si>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</si>
  <si>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</si>
  <si>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</si>
  <si>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41040400</t>
  </si>
  <si>
    <t>1110000000</t>
  </si>
  <si>
    <t>Обласний бюджет Кіровоградської області</t>
  </si>
  <si>
    <t>41051100</t>
  </si>
  <si>
    <t>41051700</t>
  </si>
  <si>
    <t>ІІ. Трансферти до спеціального фонду бюджету</t>
  </si>
  <si>
    <t>41033900</t>
  </si>
  <si>
    <t>Освітня субвенція з державного бюджету місцевим бюджетам</t>
  </si>
  <si>
    <t>9900000000</t>
  </si>
  <si>
    <t>Державний бюджет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</si>
  <si>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</si>
  <si>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</si>
  <si>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</si>
  <si>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</si>
  <si>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</si>
  <si>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</si>
  <si>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</si>
  <si>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</si>
  <si>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1152900000</t>
  </si>
  <si>
    <t>Бюджет Аджамської сільської територіальної громади</t>
  </si>
  <si>
    <t>ІІ. Трансферти із спеціального фонду бюджету</t>
  </si>
  <si>
    <t xml:space="preserve"> 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</si>
  <si>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</si>
  <si>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</si>
  <si>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Програма «Сільський автобус» на території Великосеверинівської сільської територіальної громади на 2024-2026 роки</t>
  </si>
  <si>
    <t>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</si>
  <si>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Програма затвердження управління майном комунальної форми власності Великосеверинівської сільської ради на 2024-2026 роки</t>
  </si>
  <si>
    <t>кургани</t>
  </si>
  <si>
    <t>Програма "Питна вода" Великосеверинівської територіальної громади на 2024-2026 роки</t>
  </si>
  <si>
    <t>Програма покращення умов обслуговування платників податків Великосеверинівської ТГ та збільшення надходжень до Державного та місцевого бюджетів на 2024 рік</t>
  </si>
  <si>
    <t xml:space="preserve"> 'Програма "Поховання невідомих та безрідних громадян" на 2024-2026 роки</t>
  </si>
  <si>
    <t xml:space="preserve">до рішення Великосеверинівської сільської ради від 15.02.2024 року №      (із змінами) 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</si>
  <si>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</si>
  <si>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>Рішення сесії Великосеверинівської сільської ради від 22.12.2023 №1436</t>
  </si>
  <si>
    <t>Рішення сесії Великосеверинівської сільської ради від 22.12.2023 №1450</t>
  </si>
  <si>
    <t>Рішення сесії Великосеверинівської сільської ради від 22.12.2023 №1440</t>
  </si>
  <si>
    <t>Рішення сесії Великосеверинівської сільської ради від 22.12.2023 №1441</t>
  </si>
  <si>
    <t>Рішення сесії Великосеверинівської сільської ради від 22.12.2023 №1438</t>
  </si>
  <si>
    <t>Рішення сесії Великосеверинівської сільської ради від 22.12.2023 №1435</t>
  </si>
  <si>
    <t>Рішення сесії Великосеверинівської сільської ради від 22.12.2023 №1443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</si>
  <si>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</si>
  <si>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</si>
  <si>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</si>
  <si>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</si>
  <si>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</si>
  <si>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</si>
  <si>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</si>
  <si>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</si>
  <si>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</si>
  <si>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</si>
  <si>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0610160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</si>
  <si>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</si>
  <si>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</si>
  <si>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</si>
  <si>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3710160</t>
  </si>
  <si>
    <t>що вносяться до доходів бюджету Великосеверинівської сільської територіальної громади 
на 2024 рік визначеного у додатку № 1  до рішення Великосеверинівської сільської ради від 22 грудня 2023 року № 1423</t>
  </si>
  <si>
    <t>Державний бюджет (Головне управління національної поліції у Кіровоградській області , Кропивнивницьке районне управління поліції (придбання ПММ, оплата послуг з обслуговуванням авто )- 180000грн..Головне управління державної служби України з надзвичайних ситуацій у Кіровоградській області, 1 Державний пожежно-рятувальний загін ( виїзди на гасіння пожеж  та ліквідації надзвичвайних подій) -100000 грн. підтримка ***** -1000000 грн..Головне управління ДПС у Кіровоградській області ( придбання поштових марок та послуги маркувальної машини для роботи з платниками) -35000 грн.)</t>
  </si>
  <si>
    <t>Бюджет Аджамської сільської територіальної громади ( КНП "Центр первинної медико-санітарної допомоги"  ( заробітна плата з нарахуваннями, ПММ, запасні частини для авто, канцелярські товари, миючі та дезинфікуючі засоби, реактиви для аналізатора, страхування авто, інтернет послуги, повірка тонометрів, гігрометрів та вогнегасників, оплата пільгових рецептів)</t>
  </si>
  <si>
    <t>Програма відшкодування витрат надавачам послуг за пільгове перевезення, зв'язок, передбачені чинним законодавством України, у Великосеверинівській територіальній громаді на 2024 –2026 роки</t>
  </si>
  <si>
    <t>Рішення сесії Великосеверинівської сільської ради від 22.12.2023 №1427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</si>
  <si>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</si>
  <si>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</si>
  <si>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Програма підтримки членів сімей загиблих військовослужбовців, поранених, зниклих безвісти, які брали участь у захисті України від збройної агресії на 2024-2026 роки</t>
  </si>
  <si>
    <t>Рішення сесії Великосевериінівської сільської ради від 22.12.2022 №1429</t>
  </si>
  <si>
    <t>Програма «Турбота» по поліпшенню соціального захисту громадян на 2024-2026 роки</t>
  </si>
  <si>
    <t>Рішення сесії Великосеверинівської сільської ради від 22.12.2023 №1432</t>
  </si>
  <si>
    <t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</t>
  </si>
  <si>
    <t>Рішення сесії Великосеверинівської сільської ради від 22.12.2023 №1446</t>
  </si>
  <si>
    <t xml:space="preserve"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 </t>
  </si>
  <si>
    <t>Програма підтримки талановитих і обдарованих дітей та молоді Великосеверинівської сільської ради на 2023-2025 роки</t>
  </si>
  <si>
    <t>Рішення сесії Великосеверинівської сільської ради від 29.06.2023 №1347</t>
  </si>
  <si>
    <t>'Програма цивільного захисту Великосеверинівської сільської ради  на 2024-2026 роки</t>
  </si>
  <si>
    <t>'Програма забезпечення громадського порядку та громадської безпеки на території Великосеверинівської громади на 2024-2026 роки</t>
  </si>
  <si>
    <t>Програма фінансової підтримки Збройних сил України, реалізації заходів та робіт з територіальної оборони на 2024 рік</t>
  </si>
  <si>
    <t>Рішення сесії Великосеверинівської сільської ради від 22.12.2023 №1434</t>
  </si>
  <si>
    <t>Рішення сесії Великосеверинівської сільської ради від 25.01.2024 №1484</t>
  </si>
  <si>
    <t>Програма національно-патріотичного виховання дітей та молоді Великосеверинівської територіальної громади на 2024-2026 роки</t>
  </si>
  <si>
    <t>Рішення сесії Великосеверинівської сільської ради від 22.12.2023 №1448</t>
  </si>
  <si>
    <t>Рішення сесії Великосеверинівської сільської ради від 22.12.2023 №1437</t>
  </si>
  <si>
    <t>Фінансовий відділ Великосеверинівської сільської ради</t>
  </si>
  <si>
    <t>Додаток № 1   ( проєкт)</t>
  </si>
  <si>
    <t>Додаток № 3 ( проєкт)</t>
  </si>
  <si>
    <t>Додаток № 5 ( проєкт)</t>
  </si>
  <si>
    <t xml:space="preserve">Фінансовий відділ Великосеверинівської сільської ради </t>
  </si>
  <si>
    <t>Додаток №  7 ( проєкт)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</si>
  <si>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</si>
  <si>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</si>
  <si>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</si>
  <si>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</si>
  <si>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</si>
  <si>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</si>
  <si>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</si>
  <si>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</si>
  <si>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</si>
  <si>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</si>
  <si>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</si>
  <si>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</si>
  <si>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</si>
  <si>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</si>
  <si>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що вносяться до джерел бюджету Великосеверинівської сільської територіальної громади 
на 2024 рік визначеного у додатку № 2  до рішення Великосеверинівської сільської ради від 22 грудня 2023 року № 1423</t>
  </si>
  <si>
    <t>Додаток № 2   ( проєкт)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</si>
</sst>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4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4" fillId="2" borderId="1" xfId="0" quotePrefix="1" applyFont="1" applyFill="1" applyBorder="1" applyAlignment="1">
      <alignment horizontal="left" vertical="center" wrapText="1"/>
    </xf>
    <xf numFmtId="4" fontId="4" fillId="2" borderId="1" xfId="0" quotePrefix="1" applyNumberFormat="1" applyFont="1" applyFill="1" applyBorder="1" applyAlignment="1">
      <alignment horizontal="left" vertical="center" wrapText="1"/>
    </xf>
    <xf numFmtId="4" fontId="4" fillId="2" borderId="1" xfId="0" quotePrefix="1" applyNumberFormat="1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4" fontId="4" fillId="2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" fillId="0" borderId="0" xfId="0" applyFont="1" applyFill="1" applyAlignment="1">
      <alignment horizontal="center"/>
    </xf>
    <xf numFmtId="0" fontId="9" fillId="0" borderId="0" xfId="0" applyFont="1" applyFill="1"/>
    <xf numFmtId="0" fontId="5" fillId="0" borderId="0" xfId="0" applyFont="1" applyFill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0" fontId="12" fillId="0" borderId="0" xfId="0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 applyAlignment="1">
      <alignment horizontal="left"/>
    </xf>
    <xf numFmtId="0" fontId="8" fillId="0" borderId="0" xfId="0" applyFont="1" applyFill="1" applyAlignment="1"/>
    <xf numFmtId="0" fontId="14" fillId="0" borderId="0" xfId="0" applyFont="1" applyFill="1" applyAlignment="1"/>
    <xf numFmtId="49" fontId="14" fillId="0" borderId="0" xfId="0" applyNumberFormat="1" applyFont="1" applyFill="1" applyAlignment="1">
      <alignment vertical="center" wrapText="1"/>
    </xf>
    <xf numFmtId="0" fontId="15" fillId="0" borderId="0" xfId="0" applyFont="1" applyFill="1" applyAlignment="1">
      <alignment horizontal="right"/>
    </xf>
    <xf numFmtId="0" fontId="4" fillId="0" borderId="3" xfId="0" quotePrefix="1" applyFont="1" applyFill="1" applyBorder="1" applyAlignment="1">
      <alignment horizontal="left" vertical="center" wrapText="1"/>
    </xf>
    <xf numFmtId="0" fontId="0" fillId="0" borderId="0" xfId="0" applyAlignment="1"/>
    <xf numFmtId="0" fontId="17" fillId="0" borderId="0" xfId="0" applyFont="1" applyAlignment="1">
      <alignment horizontal="left"/>
    </xf>
    <xf numFmtId="0" fontId="0" fillId="2" borderId="2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Continuous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Continuous" vertical="center" wrapText="1"/>
    </xf>
    <xf numFmtId="0" fontId="0" fillId="2" borderId="9" xfId="0" applyFill="1" applyBorder="1" applyAlignment="1">
      <alignment horizontal="centerContinuous" vertical="center"/>
    </xf>
    <xf numFmtId="164" fontId="0" fillId="2" borderId="9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/>
    </xf>
    <xf numFmtId="164" fontId="0" fillId="2" borderId="5" xfId="0" applyNumberForma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quotePrefix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wrapText="1"/>
    </xf>
    <xf numFmtId="0" fontId="18" fillId="0" borderId="0" xfId="0" applyFont="1" applyAlignment="1">
      <alignment horizontal="right"/>
    </xf>
    <xf numFmtId="0" fontId="18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0" fontId="4" fillId="0" borderId="1" xfId="0" quotePrefix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/>
    </xf>
    <xf numFmtId="0" fontId="11" fillId="0" borderId="0" xfId="0" quotePrefix="1" applyFont="1" applyFill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19" fillId="0" borderId="0" xfId="0" applyFont="1" applyFill="1" applyAlignment="1">
      <alignment horizontal="left"/>
    </xf>
    <xf numFmtId="49" fontId="19" fillId="0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quotePrefix="1" applyFont="1" applyAlignment="1">
      <alignment horizontal="left"/>
    </xf>
    <xf numFmtId="0" fontId="18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view="pageBreakPreview" topLeftCell="A13" zoomScale="90" zoomScaleNormal="70" zoomScaleSheetLayoutView="90" workbookViewId="0">
      <selection sqref="A1:XFD8"/>
    </sheetView>
  </sheetViews>
  <sheetFormatPr defaultRowHeight="12.75" x14ac:dyDescent="0.2"/>
  <cols>
    <col min="1" max="1" width="11.28515625" customWidth="1"/>
    <col min="2" max="2" width="41.140625" customWidth="1"/>
    <col min="3" max="3" width="14.28515625" customWidth="1"/>
    <col min="4" max="4" width="14.140625" customWidth="1"/>
    <col min="5" max="5" width="14.28515625" customWidth="1"/>
    <col min="6" max="6" width="14.7109375" customWidth="1"/>
  </cols>
  <sheetData>
    <row r="1" spans="1:9" s="34" customFormat="1" ht="37.5" customHeight="1" x14ac:dyDescent="0.3">
      <c r="C1" s="106" t="s">
        <v>242</v>
      </c>
      <c r="D1" s="106"/>
      <c r="E1" s="106"/>
      <c r="F1" s="106"/>
      <c r="G1" s="106"/>
      <c r="H1" s="20"/>
    </row>
    <row r="2" spans="1:9" s="34" customFormat="1" ht="16.149999999999999" customHeight="1" x14ac:dyDescent="0.3">
      <c r="C2" s="106" t="s">
        <v>135</v>
      </c>
      <c r="D2" s="106"/>
      <c r="E2" s="106"/>
      <c r="F2" s="106"/>
      <c r="G2" s="43"/>
      <c r="H2" s="40"/>
      <c r="I2" s="40"/>
    </row>
    <row r="3" spans="1:9" s="34" customFormat="1" ht="15.6" customHeight="1" x14ac:dyDescent="0.3">
      <c r="C3" s="107" t="s">
        <v>147</v>
      </c>
      <c r="D3" s="107"/>
      <c r="E3" s="107"/>
      <c r="F3" s="107"/>
      <c r="G3" s="43"/>
      <c r="H3" s="40"/>
      <c r="I3" s="40"/>
    </row>
    <row r="4" spans="1:9" s="34" customFormat="1" ht="35.25" customHeight="1" x14ac:dyDescent="0.3">
      <c r="C4" s="19"/>
      <c r="D4" s="19"/>
      <c r="E4" s="108"/>
      <c r="F4" s="108"/>
      <c r="G4" s="108"/>
      <c r="H4" s="108"/>
      <c r="I4" s="108"/>
    </row>
    <row r="5" spans="1:9" s="34" customFormat="1" ht="50.25" customHeight="1" x14ac:dyDescent="0.3">
      <c r="A5" s="105" t="s">
        <v>146</v>
      </c>
      <c r="B5" s="105"/>
      <c r="C5" s="105"/>
      <c r="D5" s="105"/>
      <c r="E5" s="105"/>
      <c r="F5" s="105"/>
      <c r="G5" s="40"/>
      <c r="H5" s="40"/>
      <c r="I5" s="40"/>
    </row>
    <row r="6" spans="1:9" s="36" customFormat="1" ht="60.6" customHeight="1" x14ac:dyDescent="0.3">
      <c r="A6" s="104" t="s">
        <v>217</v>
      </c>
      <c r="B6" s="104"/>
      <c r="C6" s="104"/>
      <c r="D6" s="104"/>
      <c r="E6" s="104"/>
      <c r="F6" s="104"/>
      <c r="G6" s="39"/>
      <c r="H6" s="39"/>
      <c r="I6" s="39"/>
    </row>
    <row r="7" spans="1:9" s="36" customFormat="1" ht="48.75" customHeight="1" x14ac:dyDescent="0.3">
      <c r="A7" s="103" t="s">
        <v>16</v>
      </c>
      <c r="B7" s="103"/>
      <c r="E7" s="37"/>
      <c r="F7" s="37"/>
      <c r="G7" s="37"/>
      <c r="H7" s="37"/>
      <c r="I7" s="37"/>
    </row>
    <row r="8" spans="1:9" s="36" customFormat="1" ht="27" customHeight="1" x14ac:dyDescent="0.3">
      <c r="A8" s="41" t="s">
        <v>17</v>
      </c>
      <c r="B8" s="41"/>
      <c r="E8" s="35"/>
      <c r="F8" s="42" t="s">
        <v>145</v>
      </c>
      <c r="G8" s="19"/>
    </row>
    <row r="9" spans="1:9" ht="35.25" customHeight="1" x14ac:dyDescent="0.2">
      <c r="A9" s="109" t="s">
        <v>0</v>
      </c>
      <c r="B9" s="109" t="s">
        <v>1</v>
      </c>
      <c r="C9" s="109" t="s">
        <v>2</v>
      </c>
      <c r="D9" s="109" t="s">
        <v>3</v>
      </c>
      <c r="E9" s="112" t="s">
        <v>4</v>
      </c>
      <c r="F9" s="113"/>
    </row>
    <row r="10" spans="1:9" ht="48.75" customHeight="1" x14ac:dyDescent="0.2">
      <c r="A10" s="110"/>
      <c r="B10" s="110"/>
      <c r="C10" s="110"/>
      <c r="D10" s="110"/>
      <c r="E10" s="109" t="s">
        <v>5</v>
      </c>
      <c r="F10" s="114" t="s">
        <v>6</v>
      </c>
    </row>
    <row r="11" spans="1:9" ht="27" customHeight="1" x14ac:dyDescent="0.2">
      <c r="A11" s="111"/>
      <c r="B11" s="111"/>
      <c r="C11" s="111"/>
      <c r="D11" s="111"/>
      <c r="E11" s="111"/>
      <c r="F11" s="115"/>
    </row>
    <row r="12" spans="1:9" x14ac:dyDescent="0.2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</row>
    <row r="13" spans="1:9" x14ac:dyDescent="0.2">
      <c r="A13" s="2">
        <v>40000000</v>
      </c>
      <c r="B13" s="3" t="s">
        <v>7</v>
      </c>
      <c r="C13" s="4">
        <f t="shared" ref="C13:C20" si="0">D13+E13</f>
        <v>305690</v>
      </c>
      <c r="D13" s="4">
        <v>35926</v>
      </c>
      <c r="E13" s="4">
        <v>269764</v>
      </c>
      <c r="F13" s="4">
        <v>0</v>
      </c>
    </row>
    <row r="14" spans="1:9" x14ac:dyDescent="0.2">
      <c r="A14" s="2">
        <v>41000000</v>
      </c>
      <c r="B14" s="3" t="s">
        <v>8</v>
      </c>
      <c r="C14" s="4">
        <f t="shared" si="0"/>
        <v>305690</v>
      </c>
      <c r="D14" s="4">
        <v>35926</v>
      </c>
      <c r="E14" s="4">
        <v>269764</v>
      </c>
      <c r="F14" s="4">
        <v>0</v>
      </c>
    </row>
    <row r="15" spans="1:9" ht="25.5" x14ac:dyDescent="0.2">
      <c r="A15" s="2">
        <v>41040000</v>
      </c>
      <c r="B15" s="3" t="s">
        <v>9</v>
      </c>
      <c r="C15" s="4">
        <f t="shared" si="0"/>
        <v>26126</v>
      </c>
      <c r="D15" s="4">
        <v>26126</v>
      </c>
      <c r="E15" s="4">
        <v>0</v>
      </c>
      <c r="F15" s="4">
        <v>0</v>
      </c>
    </row>
    <row r="16" spans="1:9" x14ac:dyDescent="0.2">
      <c r="A16" s="5">
        <v>41040400</v>
      </c>
      <c r="B16" s="6" t="s">
        <v>10</v>
      </c>
      <c r="C16" s="7">
        <f t="shared" si="0"/>
        <v>26126</v>
      </c>
      <c r="D16" s="7">
        <v>26126</v>
      </c>
      <c r="E16" s="7">
        <v>0</v>
      </c>
      <c r="F16" s="7">
        <v>0</v>
      </c>
    </row>
    <row r="17" spans="1:6" ht="25.5" x14ac:dyDescent="0.2">
      <c r="A17" s="2">
        <v>41050000</v>
      </c>
      <c r="B17" s="3" t="s">
        <v>11</v>
      </c>
      <c r="C17" s="4">
        <f t="shared" si="0"/>
        <v>279564</v>
      </c>
      <c r="D17" s="4">
        <v>9800</v>
      </c>
      <c r="E17" s="4">
        <v>269764</v>
      </c>
      <c r="F17" s="4">
        <v>0</v>
      </c>
    </row>
    <row r="18" spans="1:6" ht="38.25" x14ac:dyDescent="0.2">
      <c r="A18" s="5">
        <v>41051100</v>
      </c>
      <c r="B18" s="6" t="s">
        <v>12</v>
      </c>
      <c r="C18" s="7">
        <f t="shared" si="0"/>
        <v>269764</v>
      </c>
      <c r="D18" s="7">
        <v>0</v>
      </c>
      <c r="E18" s="7">
        <v>269764</v>
      </c>
      <c r="F18" s="7">
        <v>0</v>
      </c>
    </row>
    <row r="19" spans="1:6" ht="63.75" x14ac:dyDescent="0.2">
      <c r="A19" s="5">
        <v>41051700</v>
      </c>
      <c r="B19" s="6" t="s">
        <v>13</v>
      </c>
      <c r="C19" s="7">
        <f t="shared" si="0"/>
        <v>9800</v>
      </c>
      <c r="D19" s="7">
        <v>9800</v>
      </c>
      <c r="E19" s="7">
        <v>0</v>
      </c>
      <c r="F19" s="7">
        <v>0</v>
      </c>
    </row>
    <row r="20" spans="1:6" x14ac:dyDescent="0.2">
      <c r="A20" s="8" t="s">
        <v>15</v>
      </c>
      <c r="B20" s="3" t="s">
        <v>14</v>
      </c>
      <c r="C20" s="4">
        <f t="shared" si="0"/>
        <v>305690</v>
      </c>
      <c r="D20" s="4">
        <v>35926</v>
      </c>
      <c r="E20" s="4">
        <v>269764</v>
      </c>
      <c r="F20" s="4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7:B7"/>
    <mergeCell ref="A6:F6"/>
    <mergeCell ref="A5:F5"/>
    <mergeCell ref="C1:G1"/>
    <mergeCell ref="C2:F2"/>
    <mergeCell ref="C3:F3"/>
    <mergeCell ref="E4:I4"/>
  </mergeCells>
  <pageMargins left="0.59055118110236204" right="0.59055118110236204" top="0.39370078740157499" bottom="0.39370078740157499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topLeftCell="A13" zoomScale="80" zoomScaleNormal="100" zoomScaleSheetLayoutView="80" workbookViewId="0">
      <selection activeCell="A22" sqref="A22:F22"/>
    </sheetView>
  </sheetViews>
  <sheetFormatPr defaultRowHeight="12.75" x14ac:dyDescent="0.2"/>
  <cols>
    <col min="1" max="1" width="11.28515625" customWidth="1"/>
    <col min="2" max="2" width="41.140625" customWidth="1"/>
    <col min="3" max="3" width="14.7109375" customWidth="1"/>
    <col min="4" max="6" width="14.28515625" customWidth="1"/>
  </cols>
  <sheetData>
    <row r="1" spans="1:9" s="34" customFormat="1" ht="37.5" customHeight="1" x14ac:dyDescent="0.3">
      <c r="C1" s="119" t="s">
        <v>262</v>
      </c>
      <c r="D1" s="119"/>
      <c r="E1" s="119"/>
      <c r="F1" s="119"/>
      <c r="G1" s="119"/>
      <c r="H1" s="20"/>
    </row>
    <row r="2" spans="1:9" s="34" customFormat="1" ht="16.149999999999999" customHeight="1" x14ac:dyDescent="0.3">
      <c r="C2" s="119" t="s">
        <v>135</v>
      </c>
      <c r="D2" s="119"/>
      <c r="E2" s="119"/>
      <c r="F2" s="119"/>
      <c r="G2" s="102"/>
      <c r="H2" s="40"/>
      <c r="I2" s="40"/>
    </row>
    <row r="3" spans="1:9" s="34" customFormat="1" ht="15.6" customHeight="1" x14ac:dyDescent="0.3">
      <c r="C3" s="120" t="s">
        <v>147</v>
      </c>
      <c r="D3" s="120"/>
      <c r="E3" s="120"/>
      <c r="F3" s="120"/>
      <c r="G3" s="102"/>
      <c r="H3" s="40"/>
      <c r="I3" s="40"/>
    </row>
    <row r="4" spans="1:9" s="34" customFormat="1" ht="35.25" customHeight="1" x14ac:dyDescent="0.3">
      <c r="C4" s="19"/>
      <c r="D4" s="19"/>
      <c r="E4" s="108"/>
      <c r="F4" s="108"/>
      <c r="G4" s="108"/>
      <c r="H4" s="108"/>
      <c r="I4" s="108"/>
    </row>
    <row r="5" spans="1:9" s="34" customFormat="1" ht="50.25" customHeight="1" x14ac:dyDescent="0.3">
      <c r="A5" s="105" t="s">
        <v>146</v>
      </c>
      <c r="B5" s="105"/>
      <c r="C5" s="105"/>
      <c r="D5" s="105"/>
      <c r="E5" s="105"/>
      <c r="F5" s="105"/>
      <c r="G5" s="40"/>
      <c r="H5" s="40"/>
      <c r="I5" s="40"/>
    </row>
    <row r="6" spans="1:9" s="36" customFormat="1" ht="75.599999999999994" customHeight="1" x14ac:dyDescent="0.3">
      <c r="A6" s="104" t="s">
        <v>261</v>
      </c>
      <c r="B6" s="104"/>
      <c r="C6" s="104"/>
      <c r="D6" s="104"/>
      <c r="E6" s="104"/>
      <c r="F6" s="104"/>
      <c r="G6" s="39"/>
      <c r="H6" s="39"/>
      <c r="I6" s="39"/>
    </row>
    <row r="7" spans="1:9" s="36" customFormat="1" ht="48.75" customHeight="1" x14ac:dyDescent="0.3">
      <c r="A7" s="103" t="s">
        <v>16</v>
      </c>
      <c r="B7" s="103"/>
      <c r="E7" s="100"/>
      <c r="F7" s="100"/>
      <c r="G7" s="100"/>
      <c r="H7" s="100"/>
      <c r="I7" s="100"/>
    </row>
    <row r="8" spans="1:9" s="36" customFormat="1" ht="27" customHeight="1" x14ac:dyDescent="0.3">
      <c r="A8" s="41" t="s">
        <v>17</v>
      </c>
      <c r="B8" s="41"/>
      <c r="E8" s="99"/>
      <c r="F8" s="42" t="s">
        <v>145</v>
      </c>
      <c r="G8" s="19"/>
    </row>
    <row r="9" spans="1:9" x14ac:dyDescent="0.2">
      <c r="A9" s="121" t="s">
        <v>0</v>
      </c>
      <c r="B9" s="121" t="s">
        <v>247</v>
      </c>
      <c r="C9" s="121" t="s">
        <v>2</v>
      </c>
      <c r="D9" s="121" t="s">
        <v>3</v>
      </c>
      <c r="E9" s="121" t="s">
        <v>4</v>
      </c>
      <c r="F9" s="121"/>
    </row>
    <row r="10" spans="1:9" x14ac:dyDescent="0.2">
      <c r="A10" s="121"/>
      <c r="B10" s="121"/>
      <c r="C10" s="121"/>
      <c r="D10" s="121"/>
      <c r="E10" s="121" t="s">
        <v>5</v>
      </c>
      <c r="F10" s="121" t="s">
        <v>6</v>
      </c>
    </row>
    <row r="11" spans="1:9" x14ac:dyDescent="0.2">
      <c r="A11" s="121"/>
      <c r="B11" s="121"/>
      <c r="C11" s="121"/>
      <c r="D11" s="121"/>
      <c r="E11" s="121"/>
      <c r="F11" s="121"/>
    </row>
    <row r="12" spans="1:9" x14ac:dyDescent="0.2">
      <c r="A12" s="101">
        <v>1</v>
      </c>
      <c r="B12" s="101">
        <v>2</v>
      </c>
      <c r="C12" s="101">
        <v>3</v>
      </c>
      <c r="D12" s="101">
        <v>4</v>
      </c>
      <c r="E12" s="101">
        <v>5</v>
      </c>
      <c r="F12" s="101">
        <v>6</v>
      </c>
    </row>
    <row r="13" spans="1:9" ht="21" customHeight="1" x14ac:dyDescent="0.2">
      <c r="A13" s="116" t="s">
        <v>248</v>
      </c>
      <c r="B13" s="117"/>
      <c r="C13" s="117"/>
      <c r="D13" s="117"/>
      <c r="E13" s="117"/>
      <c r="F13" s="118"/>
    </row>
    <row r="14" spans="1:9" x14ac:dyDescent="0.2">
      <c r="A14" s="2">
        <v>200000</v>
      </c>
      <c r="B14" s="3" t="s">
        <v>249</v>
      </c>
      <c r="C14" s="4">
        <f t="shared" ref="C14:C21" si="0">D14+E14</f>
        <v>7707230.0999999996</v>
      </c>
      <c r="D14" s="4">
        <v>7637994.0999999996</v>
      </c>
      <c r="E14" s="4">
        <v>69236</v>
      </c>
      <c r="F14" s="4">
        <v>69236</v>
      </c>
    </row>
    <row r="15" spans="1:9" x14ac:dyDescent="0.2">
      <c r="A15" s="2">
        <v>203000</v>
      </c>
      <c r="B15" s="3" t="s">
        <v>250</v>
      </c>
      <c r="C15" s="4">
        <f t="shared" si="0"/>
        <v>0</v>
      </c>
      <c r="D15" s="4">
        <v>0</v>
      </c>
      <c r="E15" s="4">
        <v>0</v>
      </c>
      <c r="F15" s="4">
        <v>0</v>
      </c>
    </row>
    <row r="16" spans="1:9" x14ac:dyDescent="0.2">
      <c r="A16" s="5">
        <v>203410</v>
      </c>
      <c r="B16" s="6" t="s">
        <v>251</v>
      </c>
      <c r="C16" s="7">
        <f t="shared" si="0"/>
        <v>-7535030.0999999996</v>
      </c>
      <c r="D16" s="7">
        <v>-7535030.0999999996</v>
      </c>
      <c r="E16" s="7">
        <v>0</v>
      </c>
      <c r="F16" s="7">
        <v>0</v>
      </c>
    </row>
    <row r="17" spans="1:6" x14ac:dyDescent="0.2">
      <c r="A17" s="5">
        <v>203420</v>
      </c>
      <c r="B17" s="6" t="s">
        <v>252</v>
      </c>
      <c r="C17" s="7">
        <f t="shared" si="0"/>
        <v>7535030.0999999996</v>
      </c>
      <c r="D17" s="7">
        <v>7535030.0999999996</v>
      </c>
      <c r="E17" s="7">
        <v>0</v>
      </c>
      <c r="F17" s="7">
        <v>0</v>
      </c>
    </row>
    <row r="18" spans="1:6" ht="25.5" x14ac:dyDescent="0.2">
      <c r="A18" s="2">
        <v>208000</v>
      </c>
      <c r="B18" s="3" t="s">
        <v>253</v>
      </c>
      <c r="C18" s="4">
        <f t="shared" si="0"/>
        <v>7707230.0999999996</v>
      </c>
      <c r="D18" s="4">
        <v>7637994.0999999996</v>
      </c>
      <c r="E18" s="4">
        <v>69236</v>
      </c>
      <c r="F18" s="4">
        <v>69236</v>
      </c>
    </row>
    <row r="19" spans="1:6" x14ac:dyDescent="0.2">
      <c r="A19" s="5">
        <v>208200</v>
      </c>
      <c r="B19" s="6" t="s">
        <v>254</v>
      </c>
      <c r="C19" s="7">
        <f t="shared" si="0"/>
        <v>-7707230.0999999996</v>
      </c>
      <c r="D19" s="7">
        <v>-7707230.0999999996</v>
      </c>
      <c r="E19" s="7">
        <v>0</v>
      </c>
      <c r="F19" s="7">
        <v>0</v>
      </c>
    </row>
    <row r="20" spans="1:6" ht="38.25" x14ac:dyDescent="0.2">
      <c r="A20" s="5">
        <v>208400</v>
      </c>
      <c r="B20" s="6" t="s">
        <v>255</v>
      </c>
      <c r="C20" s="7">
        <f t="shared" si="0"/>
        <v>0</v>
      </c>
      <c r="D20" s="7">
        <v>-69236</v>
      </c>
      <c r="E20" s="7">
        <v>69236</v>
      </c>
      <c r="F20" s="7">
        <v>69236</v>
      </c>
    </row>
    <row r="21" spans="1:6" x14ac:dyDescent="0.2">
      <c r="A21" s="8" t="s">
        <v>15</v>
      </c>
      <c r="B21" s="3" t="s">
        <v>256</v>
      </c>
      <c r="C21" s="4">
        <f t="shared" si="0"/>
        <v>7707230.0999999996</v>
      </c>
      <c r="D21" s="4">
        <v>7637994.0999999996</v>
      </c>
      <c r="E21" s="4">
        <v>69236</v>
      </c>
      <c r="F21" s="4">
        <v>69236</v>
      </c>
    </row>
    <row r="22" spans="1:6" ht="21" customHeight="1" x14ac:dyDescent="0.2">
      <c r="A22" s="116" t="s">
        <v>257</v>
      </c>
      <c r="B22" s="117"/>
      <c r="C22" s="117"/>
      <c r="D22" s="117"/>
      <c r="E22" s="117"/>
      <c r="F22" s="118"/>
    </row>
    <row r="23" spans="1:6" x14ac:dyDescent="0.2">
      <c r="A23" s="2">
        <v>600000</v>
      </c>
      <c r="B23" s="3" t="s">
        <v>258</v>
      </c>
      <c r="C23" s="4">
        <f t="shared" ref="C23:C29" si="1">D23+E23</f>
        <v>7707230.0999999996</v>
      </c>
      <c r="D23" s="4">
        <v>7637994.0999999996</v>
      </c>
      <c r="E23" s="4">
        <v>69236</v>
      </c>
      <c r="F23" s="4">
        <v>69236</v>
      </c>
    </row>
    <row r="24" spans="1:6" x14ac:dyDescent="0.2">
      <c r="A24" s="2">
        <v>602000</v>
      </c>
      <c r="B24" s="3" t="s">
        <v>259</v>
      </c>
      <c r="C24" s="4">
        <f t="shared" si="1"/>
        <v>7707230.0999999996</v>
      </c>
      <c r="D24" s="4">
        <v>7637994.0999999996</v>
      </c>
      <c r="E24" s="4">
        <v>69236</v>
      </c>
      <c r="F24" s="4">
        <v>69236</v>
      </c>
    </row>
    <row r="25" spans="1:6" x14ac:dyDescent="0.2">
      <c r="A25" s="5">
        <v>602200</v>
      </c>
      <c r="B25" s="6" t="s">
        <v>254</v>
      </c>
      <c r="C25" s="7">
        <f t="shared" si="1"/>
        <v>-7707230.0999999996</v>
      </c>
      <c r="D25" s="7">
        <v>-7707230.0999999996</v>
      </c>
      <c r="E25" s="7">
        <v>0</v>
      </c>
      <c r="F25" s="7">
        <v>0</v>
      </c>
    </row>
    <row r="26" spans="1:6" ht="38.25" x14ac:dyDescent="0.2">
      <c r="A26" s="5">
        <v>602400</v>
      </c>
      <c r="B26" s="6" t="s">
        <v>255</v>
      </c>
      <c r="C26" s="7">
        <f t="shared" si="1"/>
        <v>0</v>
      </c>
      <c r="D26" s="7">
        <v>-69236</v>
      </c>
      <c r="E26" s="7">
        <v>69236</v>
      </c>
      <c r="F26" s="7">
        <v>69236</v>
      </c>
    </row>
    <row r="27" spans="1:6" ht="25.5" x14ac:dyDescent="0.2">
      <c r="A27" s="2">
        <v>603000</v>
      </c>
      <c r="B27" s="3" t="s">
        <v>260</v>
      </c>
      <c r="C27" s="4">
        <f t="shared" si="1"/>
        <v>0</v>
      </c>
      <c r="D27" s="4">
        <v>0</v>
      </c>
      <c r="E27" s="4">
        <v>0</v>
      </c>
      <c r="F27" s="4">
        <v>0</v>
      </c>
    </row>
    <row r="28" spans="1:6" ht="25.5" x14ac:dyDescent="0.2">
      <c r="A28" s="5">
        <v>603000</v>
      </c>
      <c r="B28" s="6" t="s">
        <v>260</v>
      </c>
      <c r="C28" s="7">
        <f t="shared" si="1"/>
        <v>0</v>
      </c>
      <c r="D28" s="7">
        <v>0</v>
      </c>
      <c r="E28" s="7">
        <v>0</v>
      </c>
      <c r="F28" s="7">
        <v>0</v>
      </c>
    </row>
    <row r="29" spans="1:6" x14ac:dyDescent="0.2">
      <c r="A29" s="8" t="s">
        <v>15</v>
      </c>
      <c r="B29" s="3" t="s">
        <v>256</v>
      </c>
      <c r="C29" s="4">
        <f t="shared" si="1"/>
        <v>7707230.0999999996</v>
      </c>
      <c r="D29" s="4">
        <v>7637994.0999999996</v>
      </c>
      <c r="E29" s="4">
        <v>69236</v>
      </c>
      <c r="F29" s="4">
        <v>69236</v>
      </c>
    </row>
  </sheetData>
  <mergeCells count="16">
    <mergeCell ref="A13:F13"/>
    <mergeCell ref="A22:F22"/>
    <mergeCell ref="C1:G1"/>
    <mergeCell ref="C2:F2"/>
    <mergeCell ref="C3:F3"/>
    <mergeCell ref="E4:I4"/>
    <mergeCell ref="A5:F5"/>
    <mergeCell ref="A6:F6"/>
    <mergeCell ref="A7:B7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0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view="pageBreakPreview" topLeftCell="A49" zoomScale="90" zoomScaleNormal="100" zoomScaleSheetLayoutView="90" workbookViewId="0">
      <selection activeCell="L1" sqref="L1:P1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s="34" customFormat="1" ht="37.5" customHeight="1" x14ac:dyDescent="0.3">
      <c r="H1" s="20"/>
      <c r="L1" s="106" t="s">
        <v>243</v>
      </c>
      <c r="M1" s="106"/>
      <c r="N1" s="106"/>
      <c r="O1" s="106"/>
      <c r="P1" s="106"/>
    </row>
    <row r="2" spans="1:16" s="34" customFormat="1" ht="16.149999999999999" customHeight="1" x14ac:dyDescent="0.3">
      <c r="H2" s="40"/>
      <c r="I2" s="40"/>
      <c r="L2" s="106" t="s">
        <v>135</v>
      </c>
      <c r="M2" s="106"/>
      <c r="N2" s="106"/>
      <c r="O2" s="106"/>
      <c r="P2" s="43"/>
    </row>
    <row r="3" spans="1:16" s="34" customFormat="1" ht="15.6" customHeight="1" x14ac:dyDescent="0.3">
      <c r="H3" s="40"/>
      <c r="I3" s="40"/>
      <c r="L3" s="107" t="s">
        <v>147</v>
      </c>
      <c r="M3" s="107"/>
      <c r="N3" s="107"/>
      <c r="O3" s="107"/>
      <c r="P3" s="43"/>
    </row>
    <row r="4" spans="1:16" s="34" customFormat="1" ht="6" customHeight="1" x14ac:dyDescent="0.3">
      <c r="C4" s="19"/>
      <c r="D4" s="19"/>
      <c r="E4" s="108"/>
      <c r="F4" s="108"/>
      <c r="G4" s="108"/>
      <c r="H4" s="108"/>
      <c r="I4" s="108"/>
    </row>
    <row r="5" spans="1:16" s="34" customFormat="1" ht="18.600000000000001" customHeight="1" x14ac:dyDescent="0.3">
      <c r="A5" s="105" t="s">
        <v>146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s="36" customFormat="1" ht="39.6" customHeight="1" x14ac:dyDescent="0.3">
      <c r="A6" s="104" t="s">
        <v>148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s="36" customFormat="1" ht="48.75" customHeight="1" x14ac:dyDescent="0.3">
      <c r="A7" s="103" t="s">
        <v>16</v>
      </c>
      <c r="B7" s="103"/>
      <c r="E7" s="37"/>
      <c r="F7" s="37"/>
      <c r="G7" s="37"/>
      <c r="H7" s="37"/>
      <c r="I7" s="37"/>
    </row>
    <row r="8" spans="1:16" s="36" customFormat="1" ht="27" customHeight="1" x14ac:dyDescent="0.3">
      <c r="A8" s="41" t="s">
        <v>17</v>
      </c>
      <c r="B8" s="41"/>
      <c r="E8" s="35"/>
      <c r="G8" s="19"/>
      <c r="P8" s="42" t="s">
        <v>145</v>
      </c>
    </row>
    <row r="9" spans="1:16" s="9" customFormat="1" x14ac:dyDescent="0.2">
      <c r="A9" s="122" t="s">
        <v>18</v>
      </c>
      <c r="B9" s="122" t="s">
        <v>19</v>
      </c>
      <c r="C9" s="122" t="s">
        <v>20</v>
      </c>
      <c r="D9" s="121" t="s">
        <v>21</v>
      </c>
      <c r="E9" s="121" t="s">
        <v>3</v>
      </c>
      <c r="F9" s="121"/>
      <c r="G9" s="121"/>
      <c r="H9" s="121"/>
      <c r="I9" s="121"/>
      <c r="J9" s="121" t="s">
        <v>4</v>
      </c>
      <c r="K9" s="121"/>
      <c r="L9" s="121"/>
      <c r="M9" s="121"/>
      <c r="N9" s="121"/>
      <c r="O9" s="121"/>
      <c r="P9" s="121" t="s">
        <v>22</v>
      </c>
    </row>
    <row r="10" spans="1:16" s="9" customFormat="1" x14ac:dyDescent="0.2">
      <c r="A10" s="121"/>
      <c r="B10" s="121"/>
      <c r="C10" s="121"/>
      <c r="D10" s="121"/>
      <c r="E10" s="121" t="s">
        <v>5</v>
      </c>
      <c r="F10" s="121" t="s">
        <v>23</v>
      </c>
      <c r="G10" s="121" t="s">
        <v>24</v>
      </c>
      <c r="H10" s="121"/>
      <c r="I10" s="121" t="s">
        <v>25</v>
      </c>
      <c r="J10" s="121" t="s">
        <v>5</v>
      </c>
      <c r="K10" s="121" t="s">
        <v>6</v>
      </c>
      <c r="L10" s="121" t="s">
        <v>23</v>
      </c>
      <c r="M10" s="121" t="s">
        <v>24</v>
      </c>
      <c r="N10" s="121"/>
      <c r="O10" s="121" t="s">
        <v>25</v>
      </c>
      <c r="P10" s="121"/>
    </row>
    <row r="11" spans="1:16" s="9" customFormat="1" x14ac:dyDescent="0.2">
      <c r="A11" s="121"/>
      <c r="B11" s="121"/>
      <c r="C11" s="121"/>
      <c r="D11" s="121"/>
      <c r="E11" s="121"/>
      <c r="F11" s="121"/>
      <c r="G11" s="121" t="s">
        <v>26</v>
      </c>
      <c r="H11" s="121" t="s">
        <v>27</v>
      </c>
      <c r="I11" s="121"/>
      <c r="J11" s="121"/>
      <c r="K11" s="121"/>
      <c r="L11" s="121"/>
      <c r="M11" s="121" t="s">
        <v>26</v>
      </c>
      <c r="N11" s="121" t="s">
        <v>27</v>
      </c>
      <c r="O11" s="121"/>
      <c r="P11" s="121"/>
    </row>
    <row r="12" spans="1:16" s="9" customFormat="1" ht="44.25" customHeight="1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</row>
    <row r="13" spans="1:16" s="9" customFormat="1" x14ac:dyDescent="0.2">
      <c r="A13" s="91">
        <v>1</v>
      </c>
      <c r="B13" s="91">
        <v>2</v>
      </c>
      <c r="C13" s="91">
        <v>3</v>
      </c>
      <c r="D13" s="91">
        <v>4</v>
      </c>
      <c r="E13" s="91">
        <v>5</v>
      </c>
      <c r="F13" s="91">
        <v>6</v>
      </c>
      <c r="G13" s="91">
        <v>7</v>
      </c>
      <c r="H13" s="91">
        <v>8</v>
      </c>
      <c r="I13" s="91">
        <v>9</v>
      </c>
      <c r="J13" s="91">
        <v>10</v>
      </c>
      <c r="K13" s="91">
        <v>11</v>
      </c>
      <c r="L13" s="91">
        <v>12</v>
      </c>
      <c r="M13" s="91">
        <v>13</v>
      </c>
      <c r="N13" s="91">
        <v>14</v>
      </c>
      <c r="O13" s="91">
        <v>15</v>
      </c>
      <c r="P13" s="91">
        <v>16</v>
      </c>
    </row>
    <row r="14" spans="1:16" s="9" customFormat="1" x14ac:dyDescent="0.2">
      <c r="A14" s="10" t="s">
        <v>28</v>
      </c>
      <c r="B14" s="11"/>
      <c r="C14" s="12"/>
      <c r="D14" s="13" t="s">
        <v>29</v>
      </c>
      <c r="E14" s="14">
        <v>3805116.1</v>
      </c>
      <c r="F14" s="14">
        <v>2805116.1</v>
      </c>
      <c r="G14" s="14">
        <v>0</v>
      </c>
      <c r="H14" s="14">
        <v>166073.1</v>
      </c>
      <c r="I14" s="14">
        <v>1000000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54" si="0">E14+J14</f>
        <v>3805116.1</v>
      </c>
    </row>
    <row r="15" spans="1:16" s="9" customFormat="1" x14ac:dyDescent="0.2">
      <c r="A15" s="10" t="s">
        <v>30</v>
      </c>
      <c r="B15" s="11"/>
      <c r="C15" s="12"/>
      <c r="D15" s="13" t="s">
        <v>29</v>
      </c>
      <c r="E15" s="14">
        <v>3805116.1</v>
      </c>
      <c r="F15" s="14">
        <v>2805116.1</v>
      </c>
      <c r="G15" s="14">
        <v>0</v>
      </c>
      <c r="H15" s="14">
        <v>166073.1</v>
      </c>
      <c r="I15" s="14">
        <v>1000000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0"/>
        <v>3805116.1</v>
      </c>
    </row>
    <row r="16" spans="1:16" s="9" customFormat="1" ht="63.75" x14ac:dyDescent="0.2">
      <c r="A16" s="15" t="s">
        <v>31</v>
      </c>
      <c r="B16" s="15" t="s">
        <v>32</v>
      </c>
      <c r="C16" s="16" t="s">
        <v>33</v>
      </c>
      <c r="D16" s="17" t="s">
        <v>34</v>
      </c>
      <c r="E16" s="18">
        <v>62126</v>
      </c>
      <c r="F16" s="18">
        <v>62126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f t="shared" si="0"/>
        <v>62126</v>
      </c>
    </row>
    <row r="17" spans="1:16" s="9" customFormat="1" x14ac:dyDescent="0.2">
      <c r="A17" s="15" t="s">
        <v>35</v>
      </c>
      <c r="B17" s="15" t="s">
        <v>36</v>
      </c>
      <c r="C17" s="16" t="s">
        <v>37</v>
      </c>
      <c r="D17" s="17" t="s">
        <v>38</v>
      </c>
      <c r="E17" s="18">
        <v>30000</v>
      </c>
      <c r="F17" s="18">
        <v>30000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f t="shared" si="0"/>
        <v>30000</v>
      </c>
    </row>
    <row r="18" spans="1:16" s="9" customFormat="1" ht="38.25" x14ac:dyDescent="0.2">
      <c r="A18" s="15" t="s">
        <v>202</v>
      </c>
      <c r="B18" s="15" t="s">
        <v>203</v>
      </c>
      <c r="C18" s="16" t="s">
        <v>41</v>
      </c>
      <c r="D18" s="17" t="s">
        <v>204</v>
      </c>
      <c r="E18" s="18">
        <v>130000</v>
      </c>
      <c r="F18" s="18">
        <v>130000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f t="shared" si="0"/>
        <v>130000</v>
      </c>
    </row>
    <row r="19" spans="1:16" s="9" customFormat="1" ht="76.5" x14ac:dyDescent="0.2">
      <c r="A19" s="15" t="s">
        <v>205</v>
      </c>
      <c r="B19" s="15" t="s">
        <v>206</v>
      </c>
      <c r="C19" s="16" t="s">
        <v>88</v>
      </c>
      <c r="D19" s="17" t="s">
        <v>207</v>
      </c>
      <c r="E19" s="18">
        <v>95000</v>
      </c>
      <c r="F19" s="18">
        <v>95000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f t="shared" si="0"/>
        <v>95000</v>
      </c>
    </row>
    <row r="20" spans="1:16" s="9" customFormat="1" ht="38.25" x14ac:dyDescent="0.2">
      <c r="A20" s="15" t="s">
        <v>39</v>
      </c>
      <c r="B20" s="15" t="s">
        <v>40</v>
      </c>
      <c r="C20" s="16" t="s">
        <v>41</v>
      </c>
      <c r="D20" s="17" t="s">
        <v>42</v>
      </c>
      <c r="E20" s="18">
        <v>75873.100000000006</v>
      </c>
      <c r="F20" s="18">
        <v>75873.100000000006</v>
      </c>
      <c r="G20" s="18">
        <v>0</v>
      </c>
      <c r="H20" s="18">
        <v>40873.1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f t="shared" si="0"/>
        <v>75873.100000000006</v>
      </c>
    </row>
    <row r="21" spans="1:16" s="9" customFormat="1" ht="25.5" x14ac:dyDescent="0.2">
      <c r="A21" s="15" t="s">
        <v>208</v>
      </c>
      <c r="B21" s="15" t="s">
        <v>209</v>
      </c>
      <c r="C21" s="16" t="s">
        <v>210</v>
      </c>
      <c r="D21" s="17" t="s">
        <v>211</v>
      </c>
      <c r="E21" s="18">
        <v>678000</v>
      </c>
      <c r="F21" s="18">
        <v>678000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f t="shared" si="0"/>
        <v>678000</v>
      </c>
    </row>
    <row r="22" spans="1:16" s="9" customFormat="1" x14ac:dyDescent="0.2">
      <c r="A22" s="15" t="s">
        <v>43</v>
      </c>
      <c r="B22" s="15" t="s">
        <v>44</v>
      </c>
      <c r="C22" s="16" t="s">
        <v>45</v>
      </c>
      <c r="D22" s="17" t="s">
        <v>46</v>
      </c>
      <c r="E22" s="18">
        <v>16000</v>
      </c>
      <c r="F22" s="18">
        <v>16000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f t="shared" si="0"/>
        <v>16000</v>
      </c>
    </row>
    <row r="23" spans="1:16" s="9" customFormat="1" ht="51" x14ac:dyDescent="0.2">
      <c r="A23" s="15" t="s">
        <v>47</v>
      </c>
      <c r="B23" s="15" t="s">
        <v>48</v>
      </c>
      <c r="C23" s="16" t="s">
        <v>49</v>
      </c>
      <c r="D23" s="17" t="s">
        <v>50</v>
      </c>
      <c r="E23" s="18">
        <v>1000000</v>
      </c>
      <c r="F23" s="18">
        <v>0</v>
      </c>
      <c r="G23" s="18">
        <v>0</v>
      </c>
      <c r="H23" s="18">
        <v>0</v>
      </c>
      <c r="I23" s="18">
        <v>1000000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f t="shared" si="0"/>
        <v>1000000</v>
      </c>
    </row>
    <row r="24" spans="1:16" s="9" customFormat="1" x14ac:dyDescent="0.2">
      <c r="A24" s="15" t="s">
        <v>51</v>
      </c>
      <c r="B24" s="15" t="s">
        <v>52</v>
      </c>
      <c r="C24" s="16" t="s">
        <v>49</v>
      </c>
      <c r="D24" s="17" t="s">
        <v>53</v>
      </c>
      <c r="E24" s="18">
        <v>686200</v>
      </c>
      <c r="F24" s="18">
        <v>686200</v>
      </c>
      <c r="G24" s="18">
        <v>0</v>
      </c>
      <c r="H24" s="18">
        <v>125200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f t="shared" si="0"/>
        <v>686200</v>
      </c>
    </row>
    <row r="25" spans="1:16" s="9" customFormat="1" x14ac:dyDescent="0.2">
      <c r="A25" s="15" t="s">
        <v>54</v>
      </c>
      <c r="B25" s="15" t="s">
        <v>55</v>
      </c>
      <c r="C25" s="16" t="s">
        <v>49</v>
      </c>
      <c r="D25" s="17" t="s">
        <v>56</v>
      </c>
      <c r="E25" s="18">
        <v>16000</v>
      </c>
      <c r="F25" s="18">
        <v>16000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f t="shared" si="0"/>
        <v>16000</v>
      </c>
    </row>
    <row r="26" spans="1:16" s="9" customFormat="1" x14ac:dyDescent="0.2">
      <c r="A26" s="15" t="s">
        <v>57</v>
      </c>
      <c r="B26" s="15" t="s">
        <v>58</v>
      </c>
      <c r="C26" s="16" t="s">
        <v>59</v>
      </c>
      <c r="D26" s="17" t="s">
        <v>60</v>
      </c>
      <c r="E26" s="18">
        <v>99000</v>
      </c>
      <c r="F26" s="18">
        <v>99000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f t="shared" si="0"/>
        <v>99000</v>
      </c>
    </row>
    <row r="27" spans="1:16" s="9" customFormat="1" x14ac:dyDescent="0.2">
      <c r="A27" s="15" t="s">
        <v>61</v>
      </c>
      <c r="B27" s="15" t="s">
        <v>62</v>
      </c>
      <c r="C27" s="16" t="s">
        <v>63</v>
      </c>
      <c r="D27" s="17" t="s">
        <v>64</v>
      </c>
      <c r="E27" s="18">
        <v>20000</v>
      </c>
      <c r="F27" s="18">
        <v>20000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f t="shared" si="0"/>
        <v>20000</v>
      </c>
    </row>
    <row r="28" spans="1:16" s="9" customFormat="1" ht="38.25" x14ac:dyDescent="0.2">
      <c r="A28" s="15" t="s">
        <v>65</v>
      </c>
      <c r="B28" s="15" t="s">
        <v>66</v>
      </c>
      <c r="C28" s="16" t="s">
        <v>67</v>
      </c>
      <c r="D28" s="17" t="s">
        <v>68</v>
      </c>
      <c r="E28" s="18">
        <v>646417</v>
      </c>
      <c r="F28" s="18">
        <v>646417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f t="shared" si="0"/>
        <v>646417</v>
      </c>
    </row>
    <row r="29" spans="1:16" s="9" customFormat="1" ht="25.5" x14ac:dyDescent="0.2">
      <c r="A29" s="15" t="s">
        <v>69</v>
      </c>
      <c r="B29" s="15" t="s">
        <v>70</v>
      </c>
      <c r="C29" s="16" t="s">
        <v>71</v>
      </c>
      <c r="D29" s="17" t="s">
        <v>72</v>
      </c>
      <c r="E29" s="18">
        <v>30000</v>
      </c>
      <c r="F29" s="18">
        <v>30000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f t="shared" si="0"/>
        <v>30000</v>
      </c>
    </row>
    <row r="30" spans="1:16" s="9" customFormat="1" ht="25.5" x14ac:dyDescent="0.2">
      <c r="A30" s="15" t="s">
        <v>73</v>
      </c>
      <c r="B30" s="15" t="s">
        <v>74</v>
      </c>
      <c r="C30" s="16" t="s">
        <v>71</v>
      </c>
      <c r="D30" s="17" t="s">
        <v>75</v>
      </c>
      <c r="E30" s="18">
        <v>15000</v>
      </c>
      <c r="F30" s="18">
        <v>15000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f t="shared" si="0"/>
        <v>15000</v>
      </c>
    </row>
    <row r="31" spans="1:16" s="9" customFormat="1" ht="38.25" x14ac:dyDescent="0.2">
      <c r="A31" s="15" t="s">
        <v>76</v>
      </c>
      <c r="B31" s="15" t="s">
        <v>77</v>
      </c>
      <c r="C31" s="16" t="s">
        <v>78</v>
      </c>
      <c r="D31" s="17" t="s">
        <v>79</v>
      </c>
      <c r="E31" s="18">
        <v>200500</v>
      </c>
      <c r="F31" s="18">
        <v>200500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f t="shared" si="0"/>
        <v>200500</v>
      </c>
    </row>
    <row r="32" spans="1:16" s="9" customFormat="1" x14ac:dyDescent="0.2">
      <c r="A32" s="15" t="s">
        <v>80</v>
      </c>
      <c r="B32" s="15" t="s">
        <v>81</v>
      </c>
      <c r="C32" s="16" t="s">
        <v>82</v>
      </c>
      <c r="D32" s="17" t="s">
        <v>83</v>
      </c>
      <c r="E32" s="18">
        <v>5000</v>
      </c>
      <c r="F32" s="18">
        <v>5000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f t="shared" si="0"/>
        <v>5000</v>
      </c>
    </row>
    <row r="33" spans="1:16" s="9" customFormat="1" ht="25.5" x14ac:dyDescent="0.2">
      <c r="A33" s="10" t="s">
        <v>84</v>
      </c>
      <c r="B33" s="11"/>
      <c r="C33" s="12"/>
      <c r="D33" s="13" t="s">
        <v>85</v>
      </c>
      <c r="E33" s="14">
        <v>2264494</v>
      </c>
      <c r="F33" s="14">
        <v>2264494</v>
      </c>
      <c r="G33" s="14">
        <v>581639</v>
      </c>
      <c r="H33" s="14">
        <v>150881</v>
      </c>
      <c r="I33" s="14">
        <v>0</v>
      </c>
      <c r="J33" s="14">
        <v>339000</v>
      </c>
      <c r="K33" s="14">
        <v>69236</v>
      </c>
      <c r="L33" s="14">
        <v>0</v>
      </c>
      <c r="M33" s="14">
        <v>0</v>
      </c>
      <c r="N33" s="14">
        <v>0</v>
      </c>
      <c r="O33" s="14">
        <v>339000</v>
      </c>
      <c r="P33" s="14">
        <f t="shared" si="0"/>
        <v>2603494</v>
      </c>
    </row>
    <row r="34" spans="1:16" s="9" customFormat="1" ht="25.5" x14ac:dyDescent="0.2">
      <c r="A34" s="10" t="s">
        <v>86</v>
      </c>
      <c r="B34" s="11"/>
      <c r="C34" s="12"/>
      <c r="D34" s="13" t="s">
        <v>85</v>
      </c>
      <c r="E34" s="14">
        <v>2264494</v>
      </c>
      <c r="F34" s="14">
        <v>2264494</v>
      </c>
      <c r="G34" s="14">
        <v>581639</v>
      </c>
      <c r="H34" s="14">
        <v>150881</v>
      </c>
      <c r="I34" s="14">
        <v>0</v>
      </c>
      <c r="J34" s="14">
        <v>339000</v>
      </c>
      <c r="K34" s="14">
        <v>69236</v>
      </c>
      <c r="L34" s="14">
        <v>0</v>
      </c>
      <c r="M34" s="14">
        <v>0</v>
      </c>
      <c r="N34" s="14">
        <v>0</v>
      </c>
      <c r="O34" s="14">
        <v>339000</v>
      </c>
      <c r="P34" s="14">
        <f t="shared" si="0"/>
        <v>2603494</v>
      </c>
    </row>
    <row r="35" spans="1:16" s="9" customFormat="1" ht="38.25" x14ac:dyDescent="0.2">
      <c r="A35" s="15" t="s">
        <v>212</v>
      </c>
      <c r="B35" s="15" t="s">
        <v>124</v>
      </c>
      <c r="C35" s="16" t="s">
        <v>33</v>
      </c>
      <c r="D35" s="17" t="s">
        <v>125</v>
      </c>
      <c r="E35" s="18">
        <v>-400</v>
      </c>
      <c r="F35" s="18">
        <v>-400</v>
      </c>
      <c r="G35" s="18">
        <v>0</v>
      </c>
      <c r="H35" s="18">
        <v>-400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f t="shared" si="0"/>
        <v>-400</v>
      </c>
    </row>
    <row r="36" spans="1:16" s="9" customFormat="1" x14ac:dyDescent="0.2">
      <c r="A36" s="15" t="s">
        <v>87</v>
      </c>
      <c r="B36" s="15" t="s">
        <v>88</v>
      </c>
      <c r="C36" s="16" t="s">
        <v>89</v>
      </c>
      <c r="D36" s="17" t="s">
        <v>90</v>
      </c>
      <c r="E36" s="18">
        <v>244605</v>
      </c>
      <c r="F36" s="18">
        <v>244605</v>
      </c>
      <c r="G36" s="18">
        <v>0</v>
      </c>
      <c r="H36" s="18">
        <v>48150</v>
      </c>
      <c r="I36" s="18">
        <v>0</v>
      </c>
      <c r="J36" s="18">
        <v>30000</v>
      </c>
      <c r="K36" s="18">
        <v>30000</v>
      </c>
      <c r="L36" s="18">
        <v>0</v>
      </c>
      <c r="M36" s="18">
        <v>0</v>
      </c>
      <c r="N36" s="18">
        <v>0</v>
      </c>
      <c r="O36" s="18">
        <v>30000</v>
      </c>
      <c r="P36" s="18">
        <f t="shared" si="0"/>
        <v>274605</v>
      </c>
    </row>
    <row r="37" spans="1:16" s="9" customFormat="1" ht="38.25" x14ac:dyDescent="0.2">
      <c r="A37" s="15" t="s">
        <v>91</v>
      </c>
      <c r="B37" s="15" t="s">
        <v>92</v>
      </c>
      <c r="C37" s="16" t="s">
        <v>93</v>
      </c>
      <c r="D37" s="17" t="s">
        <v>94</v>
      </c>
      <c r="E37" s="18">
        <v>1074793</v>
      </c>
      <c r="F37" s="18">
        <v>1074793</v>
      </c>
      <c r="G37" s="18">
        <v>495033</v>
      </c>
      <c r="H37" s="18">
        <v>47515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f t="shared" si="0"/>
        <v>1074793</v>
      </c>
    </row>
    <row r="38" spans="1:16" s="9" customFormat="1" ht="38.25" x14ac:dyDescent="0.2">
      <c r="A38" s="15" t="s">
        <v>213</v>
      </c>
      <c r="B38" s="15" t="s">
        <v>41</v>
      </c>
      <c r="C38" s="16" t="s">
        <v>214</v>
      </c>
      <c r="D38" s="17" t="s">
        <v>215</v>
      </c>
      <c r="E38" s="18">
        <v>400</v>
      </c>
      <c r="F38" s="18">
        <v>400</v>
      </c>
      <c r="G38" s="18">
        <v>0</v>
      </c>
      <c r="H38" s="18">
        <v>400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f t="shared" si="0"/>
        <v>400</v>
      </c>
    </row>
    <row r="39" spans="1:16" s="9" customFormat="1" x14ac:dyDescent="0.2">
      <c r="A39" s="15" t="s">
        <v>95</v>
      </c>
      <c r="B39" s="15" t="s">
        <v>96</v>
      </c>
      <c r="C39" s="16" t="s">
        <v>97</v>
      </c>
      <c r="D39" s="17" t="s">
        <v>98</v>
      </c>
      <c r="E39" s="18">
        <v>613480</v>
      </c>
      <c r="F39" s="18">
        <v>613480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f t="shared" si="0"/>
        <v>613480</v>
      </c>
    </row>
    <row r="40" spans="1:16" s="9" customFormat="1" ht="83.45" customHeight="1" x14ac:dyDescent="0.2">
      <c r="A40" s="15" t="s">
        <v>99</v>
      </c>
      <c r="B40" s="15" t="s">
        <v>100</v>
      </c>
      <c r="C40" s="16" t="s">
        <v>97</v>
      </c>
      <c r="D40" s="17" t="s">
        <v>101</v>
      </c>
      <c r="E40" s="18">
        <v>9800</v>
      </c>
      <c r="F40" s="18">
        <v>9800</v>
      </c>
      <c r="G40" s="18">
        <v>9800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f t="shared" si="0"/>
        <v>9800</v>
      </c>
    </row>
    <row r="41" spans="1:16" s="9" customFormat="1" ht="92.45" customHeight="1" x14ac:dyDescent="0.2">
      <c r="A41" s="15" t="s">
        <v>102</v>
      </c>
      <c r="B41" s="15" t="s">
        <v>103</v>
      </c>
      <c r="C41" s="16" t="s">
        <v>97</v>
      </c>
      <c r="D41" s="17" t="s">
        <v>104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39236</v>
      </c>
      <c r="K41" s="18">
        <v>39236</v>
      </c>
      <c r="L41" s="18">
        <v>0</v>
      </c>
      <c r="M41" s="18">
        <v>0</v>
      </c>
      <c r="N41" s="18">
        <v>0</v>
      </c>
      <c r="O41" s="18">
        <v>39236</v>
      </c>
      <c r="P41" s="18">
        <f t="shared" si="0"/>
        <v>39236</v>
      </c>
    </row>
    <row r="42" spans="1:16" s="9" customFormat="1" ht="96.6" customHeight="1" x14ac:dyDescent="0.2">
      <c r="A42" s="15" t="s">
        <v>105</v>
      </c>
      <c r="B42" s="15" t="s">
        <v>106</v>
      </c>
      <c r="C42" s="16" t="s">
        <v>97</v>
      </c>
      <c r="D42" s="17" t="s">
        <v>107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269764</v>
      </c>
      <c r="K42" s="18">
        <v>0</v>
      </c>
      <c r="L42" s="18">
        <v>0</v>
      </c>
      <c r="M42" s="18">
        <v>0</v>
      </c>
      <c r="N42" s="18">
        <v>0</v>
      </c>
      <c r="O42" s="18">
        <v>269764</v>
      </c>
      <c r="P42" s="18">
        <f t="shared" si="0"/>
        <v>269764</v>
      </c>
    </row>
    <row r="43" spans="1:16" s="9" customFormat="1" x14ac:dyDescent="0.2">
      <c r="A43" s="15" t="s">
        <v>108</v>
      </c>
      <c r="B43" s="15" t="s">
        <v>109</v>
      </c>
      <c r="C43" s="16" t="s">
        <v>110</v>
      </c>
      <c r="D43" s="17" t="s">
        <v>111</v>
      </c>
      <c r="E43" s="18">
        <v>106600</v>
      </c>
      <c r="F43" s="18">
        <v>106600</v>
      </c>
      <c r="G43" s="18">
        <v>76806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f t="shared" si="0"/>
        <v>106600</v>
      </c>
    </row>
    <row r="44" spans="1:16" s="9" customFormat="1" ht="38.25" x14ac:dyDescent="0.2">
      <c r="A44" s="15" t="s">
        <v>112</v>
      </c>
      <c r="B44" s="15" t="s">
        <v>113</v>
      </c>
      <c r="C44" s="16" t="s">
        <v>114</v>
      </c>
      <c r="D44" s="17" t="s">
        <v>115</v>
      </c>
      <c r="E44" s="18">
        <v>135216</v>
      </c>
      <c r="F44" s="18">
        <v>135216</v>
      </c>
      <c r="G44" s="18">
        <v>0</v>
      </c>
      <c r="H44" s="18">
        <v>55216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f t="shared" si="0"/>
        <v>135216</v>
      </c>
    </row>
    <row r="45" spans="1:16" s="9" customFormat="1" ht="25.5" x14ac:dyDescent="0.2">
      <c r="A45" s="15" t="s">
        <v>116</v>
      </c>
      <c r="B45" s="15" t="s">
        <v>117</v>
      </c>
      <c r="C45" s="16" t="s">
        <v>118</v>
      </c>
      <c r="D45" s="17" t="s">
        <v>119</v>
      </c>
      <c r="E45" s="18">
        <v>80000</v>
      </c>
      <c r="F45" s="18">
        <v>80000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f t="shared" si="0"/>
        <v>80000</v>
      </c>
    </row>
    <row r="46" spans="1:16" s="9" customFormat="1" x14ac:dyDescent="0.2">
      <c r="A46" s="10" t="s">
        <v>120</v>
      </c>
      <c r="B46" s="11"/>
      <c r="C46" s="12"/>
      <c r="D46" s="13" t="s">
        <v>121</v>
      </c>
      <c r="E46" s="14">
        <v>4970</v>
      </c>
      <c r="F46" s="14">
        <v>4970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0"/>
        <v>4970</v>
      </c>
    </row>
    <row r="47" spans="1:16" s="9" customFormat="1" x14ac:dyDescent="0.2">
      <c r="A47" s="10" t="s">
        <v>122</v>
      </c>
      <c r="B47" s="11"/>
      <c r="C47" s="12"/>
      <c r="D47" s="13" t="s">
        <v>121</v>
      </c>
      <c r="E47" s="14">
        <v>4970</v>
      </c>
      <c r="F47" s="14">
        <v>4970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f t="shared" si="0"/>
        <v>4970</v>
      </c>
    </row>
    <row r="48" spans="1:16" s="9" customFormat="1" ht="38.25" x14ac:dyDescent="0.2">
      <c r="A48" s="15" t="s">
        <v>123</v>
      </c>
      <c r="B48" s="15" t="s">
        <v>124</v>
      </c>
      <c r="C48" s="16" t="s">
        <v>33</v>
      </c>
      <c r="D48" s="17" t="s">
        <v>125</v>
      </c>
      <c r="E48" s="18">
        <v>4970</v>
      </c>
      <c r="F48" s="18">
        <v>4970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f t="shared" si="0"/>
        <v>4970</v>
      </c>
    </row>
    <row r="49" spans="1:16" s="9" customFormat="1" ht="37.15" customHeight="1" x14ac:dyDescent="0.2">
      <c r="A49" s="10" t="s">
        <v>126</v>
      </c>
      <c r="B49" s="11"/>
      <c r="C49" s="12"/>
      <c r="D49" s="13" t="s">
        <v>241</v>
      </c>
      <c r="E49" s="14">
        <v>1599340</v>
      </c>
      <c r="F49" s="14">
        <v>1599340</v>
      </c>
      <c r="G49" s="14">
        <v>2000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0"/>
        <v>1599340</v>
      </c>
    </row>
    <row r="50" spans="1:16" s="9" customFormat="1" ht="34.9" customHeight="1" x14ac:dyDescent="0.2">
      <c r="A50" s="10" t="s">
        <v>127</v>
      </c>
      <c r="B50" s="11"/>
      <c r="C50" s="12"/>
      <c r="D50" s="13" t="s">
        <v>241</v>
      </c>
      <c r="E50" s="14">
        <v>1599340</v>
      </c>
      <c r="F50" s="14">
        <v>1599340</v>
      </c>
      <c r="G50" s="14">
        <v>2000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0"/>
        <v>1599340</v>
      </c>
    </row>
    <row r="51" spans="1:16" s="9" customFormat="1" ht="38.25" x14ac:dyDescent="0.2">
      <c r="A51" s="15" t="s">
        <v>216</v>
      </c>
      <c r="B51" s="15" t="s">
        <v>124</v>
      </c>
      <c r="C51" s="16" t="s">
        <v>33</v>
      </c>
      <c r="D51" s="17" t="s">
        <v>125</v>
      </c>
      <c r="E51" s="18">
        <v>2000</v>
      </c>
      <c r="F51" s="18">
        <v>2000</v>
      </c>
      <c r="G51" s="18">
        <v>2000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f t="shared" si="0"/>
        <v>2000</v>
      </c>
    </row>
    <row r="52" spans="1:16" s="9" customFormat="1" ht="38.25" x14ac:dyDescent="0.2">
      <c r="A52" s="15" t="s">
        <v>128</v>
      </c>
      <c r="B52" s="15" t="s">
        <v>129</v>
      </c>
      <c r="C52" s="16" t="s">
        <v>36</v>
      </c>
      <c r="D52" s="17" t="s">
        <v>130</v>
      </c>
      <c r="E52" s="18">
        <v>282340</v>
      </c>
      <c r="F52" s="18">
        <v>282340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f t="shared" si="0"/>
        <v>282340</v>
      </c>
    </row>
    <row r="53" spans="1:16" s="9" customFormat="1" ht="38.25" x14ac:dyDescent="0.2">
      <c r="A53" s="15" t="s">
        <v>131</v>
      </c>
      <c r="B53" s="15" t="s">
        <v>132</v>
      </c>
      <c r="C53" s="16" t="s">
        <v>36</v>
      </c>
      <c r="D53" s="17" t="s">
        <v>133</v>
      </c>
      <c r="E53" s="18">
        <v>1315000</v>
      </c>
      <c r="F53" s="18">
        <v>1315000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f t="shared" si="0"/>
        <v>1315000</v>
      </c>
    </row>
    <row r="54" spans="1:16" s="9" customFormat="1" x14ac:dyDescent="0.2">
      <c r="A54" s="11" t="s">
        <v>15</v>
      </c>
      <c r="B54" s="10" t="s">
        <v>15</v>
      </c>
      <c r="C54" s="12" t="s">
        <v>15</v>
      </c>
      <c r="D54" s="13" t="s">
        <v>134</v>
      </c>
      <c r="E54" s="14">
        <v>7673920.0999999996</v>
      </c>
      <c r="F54" s="14">
        <v>6673920.0999999996</v>
      </c>
      <c r="G54" s="14">
        <v>583639</v>
      </c>
      <c r="H54" s="14">
        <v>316954.09999999998</v>
      </c>
      <c r="I54" s="14">
        <v>1000000</v>
      </c>
      <c r="J54" s="14">
        <v>339000</v>
      </c>
      <c r="K54" s="14">
        <v>69236</v>
      </c>
      <c r="L54" s="14">
        <v>0</v>
      </c>
      <c r="M54" s="14">
        <v>0</v>
      </c>
      <c r="N54" s="14">
        <v>0</v>
      </c>
      <c r="O54" s="14">
        <v>339000</v>
      </c>
      <c r="P54" s="14">
        <f t="shared" si="0"/>
        <v>8012920.0999999996</v>
      </c>
    </row>
  </sheetData>
  <mergeCells count="27">
    <mergeCell ref="A7:B7"/>
    <mergeCell ref="A6:P6"/>
    <mergeCell ref="A5:P5"/>
    <mergeCell ref="L1:P1"/>
    <mergeCell ref="L2:O2"/>
    <mergeCell ref="L3:O3"/>
    <mergeCell ref="E4:I4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K10:K12"/>
    <mergeCell ref="L10:L12"/>
    <mergeCell ref="M10:N10"/>
    <mergeCell ref="O10:O12"/>
    <mergeCell ref="G11:G12"/>
    <mergeCell ref="H11:H12"/>
    <mergeCell ref="M11:M12"/>
    <mergeCell ref="N11:N12"/>
  </mergeCells>
  <pageMargins left="0.19685039370078741" right="0.19685039370078741" top="0.39370078740157483" bottom="0.19685039370078741" header="0" footer="0"/>
  <pageSetup paperSize="9" scale="64" fitToHeight="3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zoomScale="60" zoomScaleNormal="80" workbookViewId="0">
      <selection activeCell="C1" sqref="C1:D1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</cols>
  <sheetData>
    <row r="1" spans="1:16" s="34" customFormat="1" ht="37.5" customHeight="1" x14ac:dyDescent="0.3">
      <c r="C1" s="123" t="s">
        <v>244</v>
      </c>
      <c r="D1" s="123"/>
      <c r="H1" s="20"/>
      <c r="L1" s="106"/>
      <c r="M1" s="106"/>
      <c r="N1" s="106"/>
      <c r="O1" s="106"/>
      <c r="P1" s="106"/>
    </row>
    <row r="2" spans="1:16" s="34" customFormat="1" ht="84" customHeight="1" x14ac:dyDescent="0.3">
      <c r="D2" s="87" t="s">
        <v>193</v>
      </c>
      <c r="H2" s="40"/>
      <c r="I2" s="40"/>
      <c r="L2" s="106"/>
      <c r="M2" s="106"/>
      <c r="N2" s="106"/>
      <c r="O2" s="106"/>
      <c r="P2" s="84"/>
    </row>
    <row r="3" spans="1:16" s="34" customFormat="1" ht="50.25" customHeight="1" x14ac:dyDescent="0.3">
      <c r="A3" s="105" t="s">
        <v>146</v>
      </c>
      <c r="B3" s="105"/>
      <c r="C3" s="105"/>
      <c r="D3" s="105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36" customFormat="1" ht="39.6" customHeight="1" x14ac:dyDescent="0.3">
      <c r="A4" s="104" t="s">
        <v>194</v>
      </c>
      <c r="B4" s="104"/>
      <c r="C4" s="104"/>
      <c r="D4" s="104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6" x14ac:dyDescent="0.2">
      <c r="A5" s="49"/>
      <c r="C5" s="125"/>
      <c r="D5" s="126"/>
    </row>
    <row r="6" spans="1:16" x14ac:dyDescent="0.2">
      <c r="A6" s="127"/>
      <c r="B6" s="128"/>
      <c r="C6" s="128"/>
      <c r="D6" s="128"/>
    </row>
    <row r="7" spans="1:16" x14ac:dyDescent="0.2">
      <c r="A7" s="129" t="s">
        <v>16</v>
      </c>
      <c r="B7" s="124"/>
      <c r="C7" s="124"/>
      <c r="D7" s="124"/>
    </row>
    <row r="8" spans="1:16" x14ac:dyDescent="0.2">
      <c r="A8" s="124" t="s">
        <v>17</v>
      </c>
      <c r="B8" s="124"/>
      <c r="C8" s="124"/>
      <c r="D8" s="124"/>
    </row>
    <row r="9" spans="1:16" ht="22.15" customHeight="1" x14ac:dyDescent="0.25">
      <c r="A9" s="50" t="s">
        <v>158</v>
      </c>
    </row>
    <row r="10" spans="1:16" x14ac:dyDescent="0.2">
      <c r="D10" s="89" t="s">
        <v>145</v>
      </c>
    </row>
    <row r="11" spans="1:16" ht="38.25" x14ac:dyDescent="0.2">
      <c r="A11" s="51" t="s">
        <v>159</v>
      </c>
      <c r="B11" s="131" t="s">
        <v>160</v>
      </c>
      <c r="C11" s="132"/>
      <c r="D11" s="52" t="s">
        <v>2</v>
      </c>
    </row>
    <row r="12" spans="1:16" x14ac:dyDescent="0.2">
      <c r="A12" s="53">
        <v>1</v>
      </c>
      <c r="B12" s="133">
        <v>2</v>
      </c>
      <c r="C12" s="134"/>
      <c r="D12" s="54">
        <v>3</v>
      </c>
    </row>
    <row r="13" spans="1:16" x14ac:dyDescent="0.2">
      <c r="A13" s="135" t="s">
        <v>161</v>
      </c>
      <c r="B13" s="136"/>
      <c r="C13" s="136"/>
      <c r="D13" s="136"/>
    </row>
    <row r="14" spans="1:16" x14ac:dyDescent="0.2">
      <c r="A14" s="55" t="s">
        <v>162</v>
      </c>
      <c r="B14" s="56" t="s">
        <v>10</v>
      </c>
      <c r="C14" s="57"/>
      <c r="D14" s="58">
        <v>26126</v>
      </c>
    </row>
    <row r="15" spans="1:16" x14ac:dyDescent="0.2">
      <c r="A15" s="59" t="s">
        <v>163</v>
      </c>
      <c r="B15" s="60" t="s">
        <v>164</v>
      </c>
      <c r="C15" s="61"/>
      <c r="D15" s="62">
        <v>26126</v>
      </c>
    </row>
    <row r="16" spans="1:16" x14ac:dyDescent="0.2">
      <c r="A16" s="55" t="s">
        <v>165</v>
      </c>
      <c r="B16" s="56" t="s">
        <v>12</v>
      </c>
      <c r="C16" s="57"/>
      <c r="D16" s="58">
        <v>0</v>
      </c>
    </row>
    <row r="17" spans="1:4" x14ac:dyDescent="0.2">
      <c r="A17" s="59" t="s">
        <v>163</v>
      </c>
      <c r="B17" s="60" t="s">
        <v>164</v>
      </c>
      <c r="C17" s="61"/>
      <c r="D17" s="62">
        <v>0</v>
      </c>
    </row>
    <row r="18" spans="1:4" ht="25.5" x14ac:dyDescent="0.2">
      <c r="A18" s="55" t="s">
        <v>166</v>
      </c>
      <c r="B18" s="56" t="s">
        <v>13</v>
      </c>
      <c r="C18" s="57"/>
      <c r="D18" s="58">
        <v>9800</v>
      </c>
    </row>
    <row r="19" spans="1:4" x14ac:dyDescent="0.2">
      <c r="A19" s="63" t="s">
        <v>163</v>
      </c>
      <c r="B19" s="64" t="s">
        <v>164</v>
      </c>
      <c r="C19" s="65"/>
      <c r="D19" s="66">
        <v>9800</v>
      </c>
    </row>
    <row r="20" spans="1:4" x14ac:dyDescent="0.2">
      <c r="A20" s="135" t="s">
        <v>167</v>
      </c>
      <c r="B20" s="136"/>
      <c r="C20" s="136"/>
      <c r="D20" s="136"/>
    </row>
    <row r="21" spans="1:4" x14ac:dyDescent="0.2">
      <c r="A21" s="55" t="s">
        <v>168</v>
      </c>
      <c r="B21" s="56" t="s">
        <v>169</v>
      </c>
      <c r="C21" s="57"/>
      <c r="D21" s="58">
        <v>0</v>
      </c>
    </row>
    <row r="22" spans="1:4" x14ac:dyDescent="0.2">
      <c r="A22" s="59" t="s">
        <v>170</v>
      </c>
      <c r="B22" s="60" t="s">
        <v>171</v>
      </c>
      <c r="C22" s="61"/>
      <c r="D22" s="62">
        <v>0</v>
      </c>
    </row>
    <row r="23" spans="1:4" x14ac:dyDescent="0.2">
      <c r="A23" s="55" t="s">
        <v>162</v>
      </c>
      <c r="B23" s="56" t="s">
        <v>10</v>
      </c>
      <c r="C23" s="57"/>
      <c r="D23" s="58">
        <v>0</v>
      </c>
    </row>
    <row r="24" spans="1:4" x14ac:dyDescent="0.2">
      <c r="A24" s="59" t="s">
        <v>163</v>
      </c>
      <c r="B24" s="60" t="s">
        <v>164</v>
      </c>
      <c r="C24" s="61"/>
      <c r="D24" s="62">
        <v>0</v>
      </c>
    </row>
    <row r="25" spans="1:4" x14ac:dyDescent="0.2">
      <c r="A25" s="55" t="s">
        <v>165</v>
      </c>
      <c r="B25" s="56" t="s">
        <v>12</v>
      </c>
      <c r="C25" s="57"/>
      <c r="D25" s="58">
        <v>269764</v>
      </c>
    </row>
    <row r="26" spans="1:4" x14ac:dyDescent="0.2">
      <c r="A26" s="59" t="s">
        <v>163</v>
      </c>
      <c r="B26" s="60" t="s">
        <v>164</v>
      </c>
      <c r="C26" s="61"/>
      <c r="D26" s="62">
        <v>269764</v>
      </c>
    </row>
    <row r="27" spans="1:4" ht="25.5" x14ac:dyDescent="0.2">
      <c r="A27" s="55" t="s">
        <v>166</v>
      </c>
      <c r="B27" s="56" t="s">
        <v>13</v>
      </c>
      <c r="C27" s="57"/>
      <c r="D27" s="58">
        <v>0</v>
      </c>
    </row>
    <row r="28" spans="1:4" x14ac:dyDescent="0.2">
      <c r="A28" s="59" t="s">
        <v>163</v>
      </c>
      <c r="B28" s="60" t="s">
        <v>164</v>
      </c>
      <c r="C28" s="61"/>
      <c r="D28" s="62">
        <v>0</v>
      </c>
    </row>
    <row r="29" spans="1:4" x14ac:dyDescent="0.2">
      <c r="A29" s="67" t="s">
        <v>15</v>
      </c>
      <c r="B29" s="68" t="s">
        <v>172</v>
      </c>
      <c r="C29" s="57"/>
      <c r="D29" s="69">
        <f>D31+D30</f>
        <v>305690</v>
      </c>
    </row>
    <row r="30" spans="1:4" x14ac:dyDescent="0.2">
      <c r="A30" s="67" t="s">
        <v>15</v>
      </c>
      <c r="B30" s="68" t="s">
        <v>173</v>
      </c>
      <c r="C30" s="57"/>
      <c r="D30" s="69">
        <f>D15+D19</f>
        <v>35926</v>
      </c>
    </row>
    <row r="31" spans="1:4" x14ac:dyDescent="0.2">
      <c r="A31" s="67" t="s">
        <v>15</v>
      </c>
      <c r="B31" s="68" t="s">
        <v>174</v>
      </c>
      <c r="C31" s="57"/>
      <c r="D31" s="69">
        <v>269764</v>
      </c>
    </row>
    <row r="32" spans="1:4" x14ac:dyDescent="0.2">
      <c r="A32" s="9"/>
      <c r="B32" s="9"/>
      <c r="C32" s="9"/>
      <c r="D32" s="9"/>
    </row>
    <row r="33" spans="1:4" ht="22.15" customHeight="1" x14ac:dyDescent="0.25">
      <c r="A33" s="70" t="s">
        <v>175</v>
      </c>
      <c r="B33" s="9"/>
      <c r="C33" s="9"/>
      <c r="D33" s="90" t="s">
        <v>145</v>
      </c>
    </row>
    <row r="34" spans="1:4" ht="63.75" x14ac:dyDescent="0.2">
      <c r="A34" s="71" t="s">
        <v>176</v>
      </c>
      <c r="B34" s="71" t="s">
        <v>177</v>
      </c>
      <c r="C34" s="71" t="s">
        <v>178</v>
      </c>
      <c r="D34" s="71" t="s">
        <v>2</v>
      </c>
    </row>
    <row r="35" spans="1:4" x14ac:dyDescent="0.2">
      <c r="A35" s="72">
        <v>1</v>
      </c>
      <c r="B35" s="72">
        <v>2</v>
      </c>
      <c r="C35" s="72">
        <v>3</v>
      </c>
      <c r="D35" s="72">
        <v>4</v>
      </c>
    </row>
    <row r="36" spans="1:4" x14ac:dyDescent="0.2">
      <c r="A36" s="137" t="s">
        <v>179</v>
      </c>
      <c r="B36" s="138"/>
      <c r="C36" s="138"/>
      <c r="D36" s="138"/>
    </row>
    <row r="37" spans="1:4" x14ac:dyDescent="0.2">
      <c r="A37" s="73" t="s">
        <v>128</v>
      </c>
      <c r="B37" s="73" t="s">
        <v>129</v>
      </c>
      <c r="C37" s="74" t="s">
        <v>130</v>
      </c>
      <c r="D37" s="75">
        <v>282340</v>
      </c>
    </row>
    <row r="38" spans="1:4" ht="51" x14ac:dyDescent="0.2">
      <c r="A38" s="76" t="s">
        <v>180</v>
      </c>
      <c r="B38" s="76" t="s">
        <v>129</v>
      </c>
      <c r="C38" s="77" t="s">
        <v>219</v>
      </c>
      <c r="D38" s="78">
        <v>282340</v>
      </c>
    </row>
    <row r="39" spans="1:4" ht="25.5" x14ac:dyDescent="0.2">
      <c r="A39" s="73" t="s">
        <v>131</v>
      </c>
      <c r="B39" s="73" t="s">
        <v>132</v>
      </c>
      <c r="C39" s="74" t="s">
        <v>133</v>
      </c>
      <c r="D39" s="75">
        <f>D40</f>
        <v>1315000</v>
      </c>
    </row>
    <row r="40" spans="1:4" ht="76.5" x14ac:dyDescent="0.2">
      <c r="A40" s="79" t="s">
        <v>170</v>
      </c>
      <c r="B40" s="79" t="s">
        <v>132</v>
      </c>
      <c r="C40" s="92" t="s">
        <v>218</v>
      </c>
      <c r="D40" s="80">
        <v>1315000</v>
      </c>
    </row>
    <row r="41" spans="1:4" ht="19.899999999999999" customHeight="1" x14ac:dyDescent="0.2">
      <c r="A41" s="137" t="s">
        <v>182</v>
      </c>
      <c r="B41" s="138"/>
      <c r="C41" s="138"/>
      <c r="D41" s="136"/>
    </row>
    <row r="42" spans="1:4" x14ac:dyDescent="0.2">
      <c r="A42" s="8" t="s">
        <v>128</v>
      </c>
      <c r="B42" s="8" t="s">
        <v>129</v>
      </c>
      <c r="C42" s="81" t="s">
        <v>130</v>
      </c>
      <c r="D42" s="75">
        <v>0</v>
      </c>
    </row>
    <row r="43" spans="1:4" x14ac:dyDescent="0.2">
      <c r="A43" s="82" t="s">
        <v>180</v>
      </c>
      <c r="B43" s="82" t="s">
        <v>129</v>
      </c>
      <c r="C43" s="38" t="s">
        <v>181</v>
      </c>
      <c r="D43" s="78">
        <v>0</v>
      </c>
    </row>
    <row r="44" spans="1:4" ht="25.5" x14ac:dyDescent="0.2">
      <c r="A44" s="8" t="s">
        <v>131</v>
      </c>
      <c r="B44" s="8" t="s">
        <v>132</v>
      </c>
      <c r="C44" s="81" t="s">
        <v>133</v>
      </c>
      <c r="D44" s="75">
        <v>0</v>
      </c>
    </row>
    <row r="45" spans="1:4" x14ac:dyDescent="0.2">
      <c r="A45" s="82" t="s">
        <v>170</v>
      </c>
      <c r="B45" s="82" t="s">
        <v>132</v>
      </c>
      <c r="C45" s="38" t="s">
        <v>171</v>
      </c>
      <c r="D45" s="78">
        <v>0</v>
      </c>
    </row>
    <row r="46" spans="1:4" x14ac:dyDescent="0.2">
      <c r="A46" s="8" t="s">
        <v>15</v>
      </c>
      <c r="B46" s="8" t="s">
        <v>15</v>
      </c>
      <c r="C46" s="68" t="s">
        <v>172</v>
      </c>
      <c r="D46" s="83">
        <f>D47</f>
        <v>1597340</v>
      </c>
    </row>
    <row r="47" spans="1:4" x14ac:dyDescent="0.2">
      <c r="A47" s="8" t="s">
        <v>15</v>
      </c>
      <c r="B47" s="8" t="s">
        <v>15</v>
      </c>
      <c r="C47" s="68" t="s">
        <v>173</v>
      </c>
      <c r="D47" s="83">
        <f>D37+D39</f>
        <v>1597340</v>
      </c>
    </row>
    <row r="48" spans="1:4" x14ac:dyDescent="0.2">
      <c r="A48" s="8" t="s">
        <v>15</v>
      </c>
      <c r="B48" s="8" t="s">
        <v>15</v>
      </c>
      <c r="C48" s="68" t="s">
        <v>174</v>
      </c>
      <c r="D48" s="83">
        <v>0</v>
      </c>
    </row>
    <row r="50" spans="1:4" x14ac:dyDescent="0.2">
      <c r="A50" s="130" t="s">
        <v>183</v>
      </c>
      <c r="B50" s="130"/>
      <c r="C50" s="130"/>
      <c r="D50" s="130"/>
    </row>
  </sheetData>
  <mergeCells count="16">
    <mergeCell ref="A8:D8"/>
    <mergeCell ref="C5:D5"/>
    <mergeCell ref="A6:D6"/>
    <mergeCell ref="A7:D7"/>
    <mergeCell ref="A50:D50"/>
    <mergeCell ref="B11:C11"/>
    <mergeCell ref="B12:C12"/>
    <mergeCell ref="A13:D13"/>
    <mergeCell ref="A20:D20"/>
    <mergeCell ref="A36:D36"/>
    <mergeCell ref="A41:D41"/>
    <mergeCell ref="A3:D3"/>
    <mergeCell ref="A4:D4"/>
    <mergeCell ref="C1:D1"/>
    <mergeCell ref="L1:P1"/>
    <mergeCell ref="L2:O2"/>
  </mergeCells>
  <pageMargins left="0.59055118110236204" right="0.59055118110236204" top="0.39370078740157499" bottom="0.39370078740157499" header="0" footer="0"/>
  <pageSetup paperSize="9" scale="60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topLeftCell="A25" zoomScale="60" zoomScaleNormal="60" workbookViewId="0">
      <selection activeCell="D3" sqref="D3"/>
    </sheetView>
  </sheetViews>
  <sheetFormatPr defaultColWidth="9.140625" defaultRowHeight="21" x14ac:dyDescent="0.35"/>
  <cols>
    <col min="1" max="2" width="18.140625" style="21" customWidth="1"/>
    <col min="3" max="3" width="12.42578125" style="21" customWidth="1"/>
    <col min="4" max="4" width="51.7109375" style="21" customWidth="1"/>
    <col min="5" max="5" width="86.140625" style="21" customWidth="1"/>
    <col min="6" max="6" width="47.42578125" style="21" customWidth="1"/>
    <col min="7" max="7" width="21.7109375" style="21" customWidth="1"/>
    <col min="8" max="8" width="26" style="21" customWidth="1"/>
    <col min="9" max="10" width="18.140625" style="21" customWidth="1"/>
    <col min="11" max="16384" width="9.140625" style="21"/>
  </cols>
  <sheetData>
    <row r="1" spans="1:16" s="34" customFormat="1" ht="37.5" customHeight="1" x14ac:dyDescent="0.3">
      <c r="G1" s="45"/>
      <c r="H1" s="44" t="s">
        <v>246</v>
      </c>
      <c r="I1" s="44"/>
      <c r="J1" s="44"/>
    </row>
    <row r="2" spans="1:16" s="34" customFormat="1" ht="21" customHeight="1" x14ac:dyDescent="0.3">
      <c r="G2" s="45"/>
      <c r="H2" s="44"/>
      <c r="I2" s="44"/>
      <c r="J2" s="44"/>
    </row>
    <row r="3" spans="1:16" s="34" customFormat="1" ht="16.149999999999999" customHeight="1" x14ac:dyDescent="0.3">
      <c r="H3" s="44" t="s">
        <v>135</v>
      </c>
      <c r="I3" s="44"/>
      <c r="J3" s="44"/>
      <c r="K3" s="45"/>
    </row>
    <row r="4" spans="1:16" s="34" customFormat="1" ht="47.45" customHeight="1" x14ac:dyDescent="0.2">
      <c r="G4" s="46"/>
      <c r="H4" s="142" t="s">
        <v>147</v>
      </c>
      <c r="I4" s="142"/>
      <c r="J4" s="142"/>
    </row>
    <row r="5" spans="1:16" s="34" customFormat="1" ht="35.25" customHeight="1" x14ac:dyDescent="0.3">
      <c r="C5" s="19"/>
      <c r="D5" s="19"/>
      <c r="E5" s="108"/>
      <c r="F5" s="108"/>
      <c r="G5" s="108"/>
      <c r="H5" s="108"/>
      <c r="I5" s="108"/>
    </row>
    <row r="6" spans="1:16" s="34" customFormat="1" ht="50.25" customHeight="1" x14ac:dyDescent="0.3">
      <c r="A6" s="144" t="s">
        <v>146</v>
      </c>
      <c r="B6" s="144"/>
      <c r="C6" s="144"/>
      <c r="D6" s="144"/>
      <c r="E6" s="144"/>
      <c r="F6" s="144"/>
      <c r="G6" s="144"/>
      <c r="H6" s="144"/>
      <c r="I6" s="144"/>
      <c r="J6" s="144"/>
      <c r="K6" s="40"/>
      <c r="L6" s="40"/>
      <c r="M6" s="40"/>
      <c r="N6" s="40"/>
      <c r="O6" s="40"/>
      <c r="P6" s="40"/>
    </row>
    <row r="7" spans="1:16" s="36" customFormat="1" ht="50.45" customHeight="1" x14ac:dyDescent="0.3">
      <c r="A7" s="143" t="s">
        <v>149</v>
      </c>
      <c r="B7" s="143"/>
      <c r="C7" s="143"/>
      <c r="D7" s="143"/>
      <c r="E7" s="143"/>
      <c r="F7" s="143"/>
      <c r="G7" s="143"/>
      <c r="H7" s="143"/>
      <c r="I7" s="143"/>
      <c r="J7" s="143"/>
      <c r="K7" s="39"/>
      <c r="L7" s="39"/>
      <c r="M7" s="39"/>
      <c r="N7" s="39"/>
      <c r="O7" s="39"/>
      <c r="P7" s="39"/>
    </row>
    <row r="8" spans="1:16" s="36" customFormat="1" ht="48.75" customHeight="1" x14ac:dyDescent="0.3">
      <c r="A8" s="103" t="s">
        <v>16</v>
      </c>
      <c r="B8" s="103"/>
      <c r="E8" s="37"/>
      <c r="F8" s="37"/>
      <c r="G8" s="37"/>
      <c r="H8" s="37"/>
      <c r="I8" s="37"/>
    </row>
    <row r="9" spans="1:16" s="36" customFormat="1" ht="27" customHeight="1" x14ac:dyDescent="0.3">
      <c r="A9" s="41" t="s">
        <v>17</v>
      </c>
      <c r="B9" s="41"/>
      <c r="E9" s="35"/>
      <c r="G9" s="19"/>
      <c r="I9" s="47" t="s">
        <v>145</v>
      </c>
    </row>
    <row r="10" spans="1:16" x14ac:dyDescent="0.35">
      <c r="A10" s="145" t="s">
        <v>18</v>
      </c>
      <c r="B10" s="145" t="s">
        <v>19</v>
      </c>
      <c r="C10" s="145" t="s">
        <v>20</v>
      </c>
      <c r="D10" s="145" t="s">
        <v>21</v>
      </c>
      <c r="E10" s="145" t="s">
        <v>136</v>
      </c>
      <c r="F10" s="145" t="s">
        <v>137</v>
      </c>
      <c r="G10" s="145" t="s">
        <v>2</v>
      </c>
      <c r="H10" s="145" t="s">
        <v>3</v>
      </c>
      <c r="I10" s="145" t="s">
        <v>4</v>
      </c>
      <c r="J10" s="145"/>
    </row>
    <row r="11" spans="1:16" ht="201.75" customHeight="1" x14ac:dyDescent="0.35">
      <c r="A11" s="145"/>
      <c r="B11" s="145"/>
      <c r="C11" s="145"/>
      <c r="D11" s="145"/>
      <c r="E11" s="145"/>
      <c r="F11" s="145"/>
      <c r="G11" s="145"/>
      <c r="H11" s="145"/>
      <c r="I11" s="22" t="s">
        <v>5</v>
      </c>
      <c r="J11" s="22" t="s">
        <v>6</v>
      </c>
    </row>
    <row r="12" spans="1:16" ht="36" customHeight="1" x14ac:dyDescent="0.3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3">
        <v>9</v>
      </c>
      <c r="J12" s="23">
        <v>10</v>
      </c>
    </row>
    <row r="13" spans="1:16" ht="39.6" customHeight="1" x14ac:dyDescent="0.35">
      <c r="A13" s="24" t="s">
        <v>28</v>
      </c>
      <c r="B13" s="24" t="s">
        <v>138</v>
      </c>
      <c r="C13" s="24" t="s">
        <v>138</v>
      </c>
      <c r="D13" s="139" t="s">
        <v>139</v>
      </c>
      <c r="E13" s="140"/>
      <c r="F13" s="141"/>
      <c r="G13" s="25">
        <f>G14</f>
        <v>3727990.1</v>
      </c>
      <c r="H13" s="25">
        <f t="shared" ref="H13:J13" si="0">H14</f>
        <v>3727990.1</v>
      </c>
      <c r="I13" s="25">
        <f t="shared" si="0"/>
        <v>0</v>
      </c>
      <c r="J13" s="25">
        <f t="shared" si="0"/>
        <v>0</v>
      </c>
    </row>
    <row r="14" spans="1:16" ht="34.9" customHeight="1" x14ac:dyDescent="0.35">
      <c r="A14" s="24" t="s">
        <v>30</v>
      </c>
      <c r="B14" s="24" t="s">
        <v>138</v>
      </c>
      <c r="C14" s="24" t="s">
        <v>138</v>
      </c>
      <c r="D14" s="139" t="s">
        <v>139</v>
      </c>
      <c r="E14" s="140"/>
      <c r="F14" s="141"/>
      <c r="G14" s="25">
        <f>SUM(G15:G32)</f>
        <v>3727990.1</v>
      </c>
      <c r="H14" s="25">
        <f t="shared" ref="H14:J14" si="1">SUM(H15:H32)</f>
        <v>3727990.1</v>
      </c>
      <c r="I14" s="25">
        <f t="shared" si="1"/>
        <v>0</v>
      </c>
      <c r="J14" s="25">
        <f t="shared" si="1"/>
        <v>0</v>
      </c>
    </row>
    <row r="15" spans="1:16" ht="58.9" customHeight="1" x14ac:dyDescent="0.35">
      <c r="A15" s="26" t="s">
        <v>35</v>
      </c>
      <c r="B15" s="26" t="s">
        <v>36</v>
      </c>
      <c r="C15" s="27" t="s">
        <v>37</v>
      </c>
      <c r="D15" s="27" t="s">
        <v>38</v>
      </c>
      <c r="E15" s="48" t="s">
        <v>156</v>
      </c>
      <c r="F15" s="86" t="s">
        <v>196</v>
      </c>
      <c r="G15" s="25">
        <f t="shared" ref="G15:G46" si="2">H15+I15</f>
        <v>30000</v>
      </c>
      <c r="H15" s="30">
        <v>30000</v>
      </c>
      <c r="I15" s="25"/>
      <c r="J15" s="25"/>
    </row>
    <row r="16" spans="1:16" ht="81" customHeight="1" x14ac:dyDescent="0.35">
      <c r="A16" s="26" t="s">
        <v>202</v>
      </c>
      <c r="B16" s="26" t="s">
        <v>203</v>
      </c>
      <c r="C16" s="27" t="s">
        <v>41</v>
      </c>
      <c r="D16" s="27" t="s">
        <v>204</v>
      </c>
      <c r="E16" s="48" t="s">
        <v>220</v>
      </c>
      <c r="F16" s="86" t="s">
        <v>221</v>
      </c>
      <c r="G16" s="25">
        <f t="shared" si="2"/>
        <v>130000</v>
      </c>
      <c r="H16" s="30">
        <v>130000</v>
      </c>
      <c r="I16" s="25"/>
      <c r="J16" s="25"/>
    </row>
    <row r="17" spans="1:10" ht="157.9" customHeight="1" x14ac:dyDescent="0.35">
      <c r="A17" s="26" t="s">
        <v>205</v>
      </c>
      <c r="B17" s="26" t="s">
        <v>206</v>
      </c>
      <c r="C17" s="27" t="s">
        <v>88</v>
      </c>
      <c r="D17" s="27" t="s">
        <v>207</v>
      </c>
      <c r="E17" s="29" t="s">
        <v>222</v>
      </c>
      <c r="F17" s="29" t="s">
        <v>223</v>
      </c>
      <c r="G17" s="25">
        <f t="shared" si="2"/>
        <v>95000</v>
      </c>
      <c r="H17" s="30">
        <v>95000</v>
      </c>
      <c r="I17" s="25"/>
      <c r="J17" s="25"/>
    </row>
    <row r="18" spans="1:10" ht="144.6" customHeight="1" x14ac:dyDescent="0.35">
      <c r="A18" s="26" t="s">
        <v>39</v>
      </c>
      <c r="B18" s="26" t="s">
        <v>40</v>
      </c>
      <c r="C18" s="32" t="s">
        <v>41</v>
      </c>
      <c r="D18" s="28" t="s">
        <v>42</v>
      </c>
      <c r="E18" s="29" t="s">
        <v>140</v>
      </c>
      <c r="F18" s="29" t="s">
        <v>150</v>
      </c>
      <c r="G18" s="25">
        <f t="shared" si="2"/>
        <v>75873.100000000006</v>
      </c>
      <c r="H18" s="30">
        <v>75873.100000000006</v>
      </c>
      <c r="I18" s="30"/>
      <c r="J18" s="30"/>
    </row>
    <row r="19" spans="1:10" ht="81.599999999999994" customHeight="1" x14ac:dyDescent="0.35">
      <c r="A19" s="26" t="s">
        <v>208</v>
      </c>
      <c r="B19" s="26" t="s">
        <v>209</v>
      </c>
      <c r="C19" s="27" t="s">
        <v>210</v>
      </c>
      <c r="D19" s="27" t="s">
        <v>211</v>
      </c>
      <c r="E19" s="48" t="s">
        <v>224</v>
      </c>
      <c r="F19" s="86" t="s">
        <v>225</v>
      </c>
      <c r="G19" s="25">
        <f t="shared" si="2"/>
        <v>452000</v>
      </c>
      <c r="H19" s="30">
        <v>452000</v>
      </c>
      <c r="I19" s="25"/>
      <c r="J19" s="25"/>
    </row>
    <row r="20" spans="1:10" ht="58.9" customHeight="1" x14ac:dyDescent="0.35">
      <c r="A20" s="26" t="s">
        <v>208</v>
      </c>
      <c r="B20" s="26" t="s">
        <v>209</v>
      </c>
      <c r="C20" s="27" t="s">
        <v>210</v>
      </c>
      <c r="D20" s="27" t="s">
        <v>211</v>
      </c>
      <c r="E20" s="29" t="s">
        <v>226</v>
      </c>
      <c r="F20" s="29" t="s">
        <v>227</v>
      </c>
      <c r="G20" s="25">
        <f t="shared" si="2"/>
        <v>226000</v>
      </c>
      <c r="H20" s="30">
        <v>226000</v>
      </c>
      <c r="I20" s="25"/>
      <c r="J20" s="25"/>
    </row>
    <row r="21" spans="1:10" ht="60.6" customHeight="1" x14ac:dyDescent="0.35">
      <c r="A21" s="26" t="s">
        <v>43</v>
      </c>
      <c r="B21" s="26" t="s">
        <v>44</v>
      </c>
      <c r="C21" s="27" t="s">
        <v>45</v>
      </c>
      <c r="D21" s="27" t="s">
        <v>46</v>
      </c>
      <c r="E21" s="29" t="s">
        <v>189</v>
      </c>
      <c r="F21" s="29" t="s">
        <v>157</v>
      </c>
      <c r="G21" s="25">
        <f t="shared" si="2"/>
        <v>16000</v>
      </c>
      <c r="H21" s="30">
        <v>16000</v>
      </c>
      <c r="I21" s="30"/>
      <c r="J21" s="30"/>
    </row>
    <row r="22" spans="1:10" ht="109.9" customHeight="1" x14ac:dyDescent="0.35">
      <c r="A22" s="26" t="s">
        <v>47</v>
      </c>
      <c r="B22" s="26" t="s">
        <v>48</v>
      </c>
      <c r="C22" s="27" t="s">
        <v>49</v>
      </c>
      <c r="D22" s="27" t="s">
        <v>50</v>
      </c>
      <c r="E22" s="29" t="s">
        <v>185</v>
      </c>
      <c r="F22" s="29" t="s">
        <v>240</v>
      </c>
      <c r="G22" s="25">
        <f t="shared" si="2"/>
        <v>1000000</v>
      </c>
      <c r="H22" s="30">
        <v>1000000</v>
      </c>
      <c r="I22" s="30"/>
      <c r="J22" s="30"/>
    </row>
    <row r="23" spans="1:10" ht="60.6" customHeight="1" x14ac:dyDescent="0.35">
      <c r="A23" s="26" t="s">
        <v>51</v>
      </c>
      <c r="B23" s="26" t="s">
        <v>52</v>
      </c>
      <c r="C23" s="27" t="s">
        <v>49</v>
      </c>
      <c r="D23" s="27" t="s">
        <v>53</v>
      </c>
      <c r="E23" s="29" t="s">
        <v>141</v>
      </c>
      <c r="F23" s="29" t="s">
        <v>151</v>
      </c>
      <c r="G23" s="25">
        <f t="shared" si="2"/>
        <v>632200</v>
      </c>
      <c r="H23" s="85">
        <f>125200+507000</f>
        <v>632200</v>
      </c>
      <c r="I23" s="85"/>
      <c r="J23" s="30"/>
    </row>
    <row r="24" spans="1:10" ht="69" customHeight="1" x14ac:dyDescent="0.35">
      <c r="A24" s="31" t="s">
        <v>51</v>
      </c>
      <c r="B24" s="31" t="s">
        <v>52</v>
      </c>
      <c r="C24" s="31" t="s">
        <v>49</v>
      </c>
      <c r="D24" s="29" t="s">
        <v>53</v>
      </c>
      <c r="E24" s="29" t="s">
        <v>188</v>
      </c>
      <c r="F24" s="29" t="s">
        <v>197</v>
      </c>
      <c r="G24" s="25">
        <f t="shared" si="2"/>
        <v>30000</v>
      </c>
      <c r="H24" s="30">
        <v>30000</v>
      </c>
      <c r="I24" s="30">
        <v>0</v>
      </c>
      <c r="J24" s="30">
        <v>0</v>
      </c>
    </row>
    <row r="25" spans="1:10" ht="69" customHeight="1" x14ac:dyDescent="0.35">
      <c r="A25" s="31" t="s">
        <v>51</v>
      </c>
      <c r="B25" s="31" t="s">
        <v>52</v>
      </c>
      <c r="C25" s="31" t="s">
        <v>49</v>
      </c>
      <c r="D25" s="29" t="s">
        <v>53</v>
      </c>
      <c r="E25" s="29" t="s">
        <v>192</v>
      </c>
      <c r="F25" s="29" t="s">
        <v>198</v>
      </c>
      <c r="G25" s="25">
        <f t="shared" si="2"/>
        <v>24000</v>
      </c>
      <c r="H25" s="30">
        <v>24000</v>
      </c>
      <c r="I25" s="30">
        <v>0</v>
      </c>
      <c r="J25" s="30">
        <v>0</v>
      </c>
    </row>
    <row r="26" spans="1:10" ht="60.6" customHeight="1" x14ac:dyDescent="0.35">
      <c r="A26" s="26" t="s">
        <v>54</v>
      </c>
      <c r="B26" s="26" t="s">
        <v>55</v>
      </c>
      <c r="C26" s="27" t="s">
        <v>49</v>
      </c>
      <c r="D26" s="27" t="s">
        <v>56</v>
      </c>
      <c r="E26" s="29" t="s">
        <v>190</v>
      </c>
      <c r="F26" s="29" t="s">
        <v>201</v>
      </c>
      <c r="G26" s="25">
        <f t="shared" si="2"/>
        <v>16000</v>
      </c>
      <c r="H26" s="30">
        <v>16000</v>
      </c>
      <c r="I26" s="30"/>
      <c r="J26" s="30"/>
    </row>
    <row r="27" spans="1:10" ht="126.6" customHeight="1" x14ac:dyDescent="0.35">
      <c r="A27" s="26" t="s">
        <v>57</v>
      </c>
      <c r="B27" s="26" t="s">
        <v>58</v>
      </c>
      <c r="C27" s="27" t="s">
        <v>59</v>
      </c>
      <c r="D27" s="27" t="s">
        <v>60</v>
      </c>
      <c r="E27" s="29" t="s">
        <v>187</v>
      </c>
      <c r="F27" s="29" t="s">
        <v>199</v>
      </c>
      <c r="G27" s="25">
        <f t="shared" si="2"/>
        <v>99000</v>
      </c>
      <c r="H27" s="30">
        <v>99000</v>
      </c>
      <c r="I27" s="30"/>
      <c r="J27" s="30"/>
    </row>
    <row r="28" spans="1:10" ht="103.9" customHeight="1" x14ac:dyDescent="0.35">
      <c r="A28" s="26" t="s">
        <v>61</v>
      </c>
      <c r="B28" s="26" t="s">
        <v>62</v>
      </c>
      <c r="C28" s="27" t="s">
        <v>63</v>
      </c>
      <c r="D28" s="27" t="s">
        <v>64</v>
      </c>
      <c r="E28" s="29" t="s">
        <v>186</v>
      </c>
      <c r="F28" s="29" t="s">
        <v>200</v>
      </c>
      <c r="G28" s="25">
        <f t="shared" si="2"/>
        <v>20000</v>
      </c>
      <c r="H28" s="30">
        <v>20000</v>
      </c>
      <c r="I28" s="30"/>
      <c r="J28" s="30"/>
    </row>
    <row r="29" spans="1:10" ht="126.6" customHeight="1" x14ac:dyDescent="0.35">
      <c r="A29" s="26" t="s">
        <v>65</v>
      </c>
      <c r="B29" s="26" t="s">
        <v>66</v>
      </c>
      <c r="C29" s="27" t="s">
        <v>67</v>
      </c>
      <c r="D29" s="27" t="s">
        <v>68</v>
      </c>
      <c r="E29" s="29" t="s">
        <v>141</v>
      </c>
      <c r="F29" s="29" t="s">
        <v>151</v>
      </c>
      <c r="G29" s="25">
        <f t="shared" si="2"/>
        <v>646417</v>
      </c>
      <c r="H29" s="30">
        <v>646417</v>
      </c>
      <c r="I29" s="30"/>
      <c r="J29" s="30"/>
    </row>
    <row r="30" spans="1:10" ht="128.44999999999999" customHeight="1" x14ac:dyDescent="0.35">
      <c r="A30" s="26" t="s">
        <v>69</v>
      </c>
      <c r="B30" s="26" t="s">
        <v>70</v>
      </c>
      <c r="C30" s="27" t="s">
        <v>71</v>
      </c>
      <c r="D30" s="27" t="s">
        <v>72</v>
      </c>
      <c r="E30" s="29" t="s">
        <v>187</v>
      </c>
      <c r="F30" s="29" t="s">
        <v>199</v>
      </c>
      <c r="G30" s="25">
        <f t="shared" si="2"/>
        <v>30000</v>
      </c>
      <c r="H30" s="30">
        <v>30000</v>
      </c>
      <c r="I30" s="30"/>
      <c r="J30" s="30"/>
    </row>
    <row r="31" spans="1:10" ht="87.6" customHeight="1" x14ac:dyDescent="0.35">
      <c r="A31" s="26" t="s">
        <v>76</v>
      </c>
      <c r="B31" s="26" t="s">
        <v>77</v>
      </c>
      <c r="C31" s="27" t="s">
        <v>78</v>
      </c>
      <c r="D31" s="27" t="s">
        <v>79</v>
      </c>
      <c r="E31" s="29" t="s">
        <v>142</v>
      </c>
      <c r="F31" s="29" t="s">
        <v>152</v>
      </c>
      <c r="G31" s="25">
        <f t="shared" si="2"/>
        <v>200500</v>
      </c>
      <c r="H31" s="30">
        <v>200500</v>
      </c>
      <c r="I31" s="30"/>
      <c r="J31" s="30"/>
    </row>
    <row r="32" spans="1:10" ht="87.6" customHeight="1" x14ac:dyDescent="0.35">
      <c r="A32" s="26" t="s">
        <v>80</v>
      </c>
      <c r="B32" s="26" t="s">
        <v>81</v>
      </c>
      <c r="C32" s="27" t="s">
        <v>82</v>
      </c>
      <c r="D32" s="27" t="s">
        <v>83</v>
      </c>
      <c r="E32" s="29" t="s">
        <v>184</v>
      </c>
      <c r="F32" s="29" t="s">
        <v>195</v>
      </c>
      <c r="G32" s="25">
        <f t="shared" si="2"/>
        <v>5000</v>
      </c>
      <c r="H32" s="30">
        <v>5000</v>
      </c>
      <c r="I32" s="30"/>
      <c r="J32" s="30"/>
    </row>
    <row r="33" spans="1:10" ht="39.75" customHeight="1" x14ac:dyDescent="0.35">
      <c r="A33" s="24" t="s">
        <v>84</v>
      </c>
      <c r="B33" s="24" t="s">
        <v>138</v>
      </c>
      <c r="C33" s="24" t="s">
        <v>138</v>
      </c>
      <c r="D33" s="139" t="s">
        <v>143</v>
      </c>
      <c r="E33" s="140"/>
      <c r="F33" s="141"/>
      <c r="G33" s="25">
        <f>G34</f>
        <v>918480</v>
      </c>
      <c r="H33" s="25">
        <f t="shared" ref="H33:J33" si="3">H34</f>
        <v>918480</v>
      </c>
      <c r="I33" s="25">
        <f t="shared" si="3"/>
        <v>0</v>
      </c>
      <c r="J33" s="25">
        <f t="shared" si="3"/>
        <v>0</v>
      </c>
    </row>
    <row r="34" spans="1:10" ht="43.5" customHeight="1" x14ac:dyDescent="0.35">
      <c r="A34" s="24" t="s">
        <v>86</v>
      </c>
      <c r="B34" s="24" t="s">
        <v>138</v>
      </c>
      <c r="C34" s="24" t="s">
        <v>138</v>
      </c>
      <c r="D34" s="139" t="s">
        <v>143</v>
      </c>
      <c r="E34" s="140"/>
      <c r="F34" s="141"/>
      <c r="G34" s="25">
        <f>SUM(G35:G40)</f>
        <v>918480</v>
      </c>
      <c r="H34" s="25">
        <f t="shared" ref="H34:J34" si="4">SUM(H35:H40)</f>
        <v>918480</v>
      </c>
      <c r="I34" s="25">
        <f t="shared" si="4"/>
        <v>0</v>
      </c>
      <c r="J34" s="25">
        <f t="shared" si="4"/>
        <v>0</v>
      </c>
    </row>
    <row r="35" spans="1:10" ht="111.75" customHeight="1" x14ac:dyDescent="0.35">
      <c r="A35" s="26" t="s">
        <v>87</v>
      </c>
      <c r="B35" s="26" t="s">
        <v>88</v>
      </c>
      <c r="C35" s="27" t="s">
        <v>89</v>
      </c>
      <c r="D35" s="27" t="s">
        <v>90</v>
      </c>
      <c r="E35" s="48" t="s">
        <v>228</v>
      </c>
      <c r="F35" s="29" t="s">
        <v>229</v>
      </c>
      <c r="G35" s="25">
        <f t="shared" ref="G35:G40" si="5">H35+I35</f>
        <v>40000</v>
      </c>
      <c r="H35" s="30">
        <v>40000</v>
      </c>
      <c r="I35" s="25"/>
      <c r="J35" s="25"/>
    </row>
    <row r="36" spans="1:10" ht="114" customHeight="1" x14ac:dyDescent="0.35">
      <c r="A36" s="31" t="s">
        <v>91</v>
      </c>
      <c r="B36" s="31" t="s">
        <v>92</v>
      </c>
      <c r="C36" s="31" t="s">
        <v>93</v>
      </c>
      <c r="D36" s="29" t="s">
        <v>94</v>
      </c>
      <c r="E36" s="29" t="s">
        <v>230</v>
      </c>
      <c r="F36" s="29" t="s">
        <v>229</v>
      </c>
      <c r="G36" s="25">
        <f t="shared" si="5"/>
        <v>160000</v>
      </c>
      <c r="H36" s="30">
        <v>160000</v>
      </c>
      <c r="I36" s="30"/>
      <c r="J36" s="30"/>
    </row>
    <row r="37" spans="1:10" ht="114" customHeight="1" x14ac:dyDescent="0.35">
      <c r="A37" s="31" t="s">
        <v>91</v>
      </c>
      <c r="B37" s="31" t="s">
        <v>92</v>
      </c>
      <c r="C37" s="31" t="s">
        <v>93</v>
      </c>
      <c r="D37" s="29" t="s">
        <v>94</v>
      </c>
      <c r="E37" s="98" t="s">
        <v>238</v>
      </c>
      <c r="F37" s="29" t="s">
        <v>239</v>
      </c>
      <c r="G37" s="25">
        <f t="shared" si="5"/>
        <v>25000</v>
      </c>
      <c r="H37" s="30">
        <v>25000</v>
      </c>
      <c r="I37" s="30"/>
      <c r="J37" s="30"/>
    </row>
    <row r="38" spans="1:10" ht="87.6" customHeight="1" x14ac:dyDescent="0.35">
      <c r="A38" s="26" t="s">
        <v>95</v>
      </c>
      <c r="B38" s="26" t="s">
        <v>96</v>
      </c>
      <c r="C38" s="27" t="s">
        <v>97</v>
      </c>
      <c r="D38" s="27" t="s">
        <v>98</v>
      </c>
      <c r="E38" s="29" t="s">
        <v>144</v>
      </c>
      <c r="F38" s="29" t="s">
        <v>153</v>
      </c>
      <c r="G38" s="25">
        <f t="shared" si="5"/>
        <v>496480</v>
      </c>
      <c r="H38" s="30">
        <v>496480</v>
      </c>
      <c r="I38" s="30"/>
      <c r="J38" s="30"/>
    </row>
    <row r="39" spans="1:10" ht="87.6" customHeight="1" x14ac:dyDescent="0.35">
      <c r="A39" s="26" t="s">
        <v>95</v>
      </c>
      <c r="B39" s="26" t="s">
        <v>96</v>
      </c>
      <c r="C39" s="27" t="s">
        <v>97</v>
      </c>
      <c r="D39" s="27" t="s">
        <v>98</v>
      </c>
      <c r="E39" s="29" t="s">
        <v>231</v>
      </c>
      <c r="F39" s="29" t="s">
        <v>232</v>
      </c>
      <c r="G39" s="25">
        <f t="shared" si="5"/>
        <v>117000</v>
      </c>
      <c r="H39" s="30">
        <v>117000</v>
      </c>
      <c r="I39" s="30"/>
      <c r="J39" s="30"/>
    </row>
    <row r="40" spans="1:10" ht="87.6" customHeight="1" x14ac:dyDescent="0.35">
      <c r="A40" s="26" t="s">
        <v>116</v>
      </c>
      <c r="B40" s="26" t="s">
        <v>117</v>
      </c>
      <c r="C40" s="27" t="s">
        <v>118</v>
      </c>
      <c r="D40" s="27" t="s">
        <v>119</v>
      </c>
      <c r="E40" s="29" t="s">
        <v>154</v>
      </c>
      <c r="F40" s="29" t="s">
        <v>155</v>
      </c>
      <c r="G40" s="25">
        <f t="shared" si="5"/>
        <v>80000</v>
      </c>
      <c r="H40" s="30">
        <v>80000</v>
      </c>
      <c r="I40" s="30"/>
      <c r="J40" s="30"/>
    </row>
    <row r="41" spans="1:10" ht="39.75" customHeight="1" x14ac:dyDescent="0.35">
      <c r="A41" s="24">
        <v>3700000</v>
      </c>
      <c r="B41" s="24" t="s">
        <v>138</v>
      </c>
      <c r="C41" s="24" t="s">
        <v>138</v>
      </c>
      <c r="D41" s="139" t="s">
        <v>245</v>
      </c>
      <c r="E41" s="140"/>
      <c r="F41" s="141"/>
      <c r="G41" s="25">
        <f>G42</f>
        <v>1315000</v>
      </c>
      <c r="H41" s="25">
        <f t="shared" ref="H41:J41" si="6">H42</f>
        <v>1315000</v>
      </c>
      <c r="I41" s="25">
        <f t="shared" si="6"/>
        <v>0</v>
      </c>
      <c r="J41" s="25">
        <f t="shared" si="6"/>
        <v>0</v>
      </c>
    </row>
    <row r="42" spans="1:10" ht="43.5" customHeight="1" x14ac:dyDescent="0.35">
      <c r="A42" s="24">
        <v>3710000</v>
      </c>
      <c r="B42" s="24" t="s">
        <v>138</v>
      </c>
      <c r="C42" s="24" t="s">
        <v>138</v>
      </c>
      <c r="D42" s="139" t="s">
        <v>241</v>
      </c>
      <c r="E42" s="140"/>
      <c r="F42" s="141"/>
      <c r="G42" s="25">
        <f>G43+G44+G45+G46</f>
        <v>1315000</v>
      </c>
      <c r="H42" s="25">
        <f t="shared" ref="H42:J42" si="7">H43+H44+H45+H46</f>
        <v>1315000</v>
      </c>
      <c r="I42" s="25">
        <f t="shared" si="7"/>
        <v>0</v>
      </c>
      <c r="J42" s="25">
        <f t="shared" si="7"/>
        <v>0</v>
      </c>
    </row>
    <row r="43" spans="1:10" ht="99" customHeight="1" x14ac:dyDescent="0.35">
      <c r="A43" s="97" t="s">
        <v>131</v>
      </c>
      <c r="B43" s="97" t="s">
        <v>132</v>
      </c>
      <c r="C43" s="97" t="s">
        <v>36</v>
      </c>
      <c r="D43" s="96" t="s">
        <v>133</v>
      </c>
      <c r="E43" s="48" t="s">
        <v>191</v>
      </c>
      <c r="F43" s="86" t="s">
        <v>237</v>
      </c>
      <c r="G43" s="25">
        <f t="shared" si="2"/>
        <v>35000</v>
      </c>
      <c r="H43" s="30">
        <v>35000</v>
      </c>
      <c r="I43" s="30">
        <v>0</v>
      </c>
      <c r="J43" s="30">
        <v>0</v>
      </c>
    </row>
    <row r="44" spans="1:10" ht="82.15" customHeight="1" x14ac:dyDescent="0.35">
      <c r="A44" s="26" t="s">
        <v>131</v>
      </c>
      <c r="B44" s="26" t="s">
        <v>132</v>
      </c>
      <c r="C44" s="27" t="s">
        <v>36</v>
      </c>
      <c r="D44" s="28" t="s">
        <v>133</v>
      </c>
      <c r="E44" s="48" t="s">
        <v>233</v>
      </c>
      <c r="F44" s="29" t="s">
        <v>152</v>
      </c>
      <c r="G44" s="25">
        <f t="shared" si="2"/>
        <v>100000</v>
      </c>
      <c r="H44" s="30">
        <v>100000</v>
      </c>
      <c r="I44" s="30">
        <v>0</v>
      </c>
      <c r="J44" s="30">
        <v>0</v>
      </c>
    </row>
    <row r="45" spans="1:10" ht="82.15" customHeight="1" x14ac:dyDescent="0.35">
      <c r="A45" s="26" t="s">
        <v>131</v>
      </c>
      <c r="B45" s="26" t="s">
        <v>132</v>
      </c>
      <c r="C45" s="27" t="s">
        <v>36</v>
      </c>
      <c r="D45" s="28" t="s">
        <v>133</v>
      </c>
      <c r="E45" s="48" t="s">
        <v>234</v>
      </c>
      <c r="F45" s="29" t="s">
        <v>195</v>
      </c>
      <c r="G45" s="25">
        <f t="shared" si="2"/>
        <v>180000</v>
      </c>
      <c r="H45" s="30">
        <v>180000</v>
      </c>
      <c r="I45" s="30">
        <v>0</v>
      </c>
      <c r="J45" s="30">
        <v>0</v>
      </c>
    </row>
    <row r="46" spans="1:10" ht="82.15" customHeight="1" x14ac:dyDescent="0.35">
      <c r="A46" s="26" t="s">
        <v>131</v>
      </c>
      <c r="B46" s="26" t="s">
        <v>132</v>
      </c>
      <c r="C46" s="27" t="s">
        <v>36</v>
      </c>
      <c r="D46" s="28" t="s">
        <v>133</v>
      </c>
      <c r="E46" s="86" t="s">
        <v>235</v>
      </c>
      <c r="F46" s="29" t="s">
        <v>236</v>
      </c>
      <c r="G46" s="25">
        <f t="shared" si="2"/>
        <v>1000000</v>
      </c>
      <c r="H46" s="30">
        <v>1000000</v>
      </c>
      <c r="I46" s="30">
        <v>0</v>
      </c>
      <c r="J46" s="30">
        <v>0</v>
      </c>
    </row>
    <row r="47" spans="1:10" ht="43.5" customHeight="1" x14ac:dyDescent="0.35">
      <c r="A47" s="33" t="s">
        <v>15</v>
      </c>
      <c r="B47" s="33" t="s">
        <v>15</v>
      </c>
      <c r="C47" s="33" t="s">
        <v>15</v>
      </c>
      <c r="D47" s="24" t="s">
        <v>134</v>
      </c>
      <c r="E47" s="24" t="s">
        <v>15</v>
      </c>
      <c r="F47" s="24" t="s">
        <v>15</v>
      </c>
      <c r="G47" s="25">
        <f>G13+G33+G41</f>
        <v>5961470.0999999996</v>
      </c>
      <c r="H47" s="25">
        <f>H13+H33+H41</f>
        <v>5961470.0999999996</v>
      </c>
      <c r="I47" s="25">
        <f>I43+I28+I36</f>
        <v>0</v>
      </c>
      <c r="J47" s="25">
        <f>J43+J28+J36</f>
        <v>0</v>
      </c>
    </row>
    <row r="48" spans="1:10" ht="43.5" customHeight="1" x14ac:dyDescent="0.35">
      <c r="A48" s="93"/>
      <c r="B48" s="93"/>
      <c r="C48" s="93"/>
      <c r="D48" s="94"/>
      <c r="E48" s="94"/>
      <c r="F48" s="94"/>
      <c r="G48" s="95"/>
      <c r="H48" s="95"/>
      <c r="I48" s="95"/>
      <c r="J48" s="95"/>
    </row>
  </sheetData>
  <mergeCells count="20">
    <mergeCell ref="A8:B8"/>
    <mergeCell ref="H4:J4"/>
    <mergeCell ref="A7:J7"/>
    <mergeCell ref="A6:J6"/>
    <mergeCell ref="A10:A11"/>
    <mergeCell ref="B10:B11"/>
    <mergeCell ref="C10:C11"/>
    <mergeCell ref="D10:D11"/>
    <mergeCell ref="E10:E11"/>
    <mergeCell ref="F10:F11"/>
    <mergeCell ref="E5:I5"/>
    <mergeCell ref="G10:G11"/>
    <mergeCell ref="H10:H11"/>
    <mergeCell ref="I10:J10"/>
    <mergeCell ref="D13:F13"/>
    <mergeCell ref="D14:F14"/>
    <mergeCell ref="D41:F41"/>
    <mergeCell ref="D42:F42"/>
    <mergeCell ref="D33:F33"/>
    <mergeCell ref="D34:F34"/>
  </mergeCells>
  <pageMargins left="0.31496062992125984" right="0.31496062992125984" top="0.43307086614173229" bottom="0.35433070866141736" header="0.31496062992125984" footer="0.31496062992125984"/>
  <pageSetup paperSize="9" scale="48" fitToHeight="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додаток 1</vt:lpstr>
      <vt:lpstr>додаток 2</vt:lpstr>
      <vt:lpstr>додаток 3</vt:lpstr>
      <vt:lpstr>додаток 5</vt:lpstr>
      <vt:lpstr>додаток 7</vt:lpstr>
      <vt:lpstr>'додаток 1'!Область_печати</vt:lpstr>
      <vt:lpstr>'додаток 2'!Область_печати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2024-02-14T09:01:06Z</cp:lastPrinted>
  <dcterms:created xsi:type="dcterms:W3CDTF">2024-02-11T15:51:47Z</dcterms:created>
  <dcterms:modified xsi:type="dcterms:W3CDTF">2024-02-14T09:49:20Z</dcterms:modified>
</cp:coreProperties>
</file>