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080425\"/>
    </mc:Choice>
  </mc:AlternateContent>
  <bookViews>
    <workbookView xWindow="0" yWindow="0" windowWidth="17256" windowHeight="7776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6" sheetId="6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1'!$A$1:$F$59</definedName>
    <definedName name="_xlnm.Print_Area" localSheetId="1">'додаток 2'!$A$1:$F$22</definedName>
    <definedName name="_xlnm.Print_Area" localSheetId="2">'додаток 3'!$A$1:$P$45</definedName>
    <definedName name="_xlnm.Print_Area" localSheetId="3">'додаток 5'!$A$1:$D$45</definedName>
    <definedName name="_xlnm.Print_Area" localSheetId="4">'додаток 6'!$A$1:$J$19</definedName>
    <definedName name="_xlnm.Print_Area" localSheetId="5">'додаток 7'!$A$1:$J$38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5" l="1"/>
  <c r="G34" i="5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I32" i="5" l="1"/>
  <c r="J32" i="5"/>
  <c r="H27" i="5"/>
  <c r="I27" i="5"/>
  <c r="J27" i="5"/>
  <c r="G36" i="5"/>
  <c r="G29" i="5" l="1"/>
  <c r="G25" i="5"/>
  <c r="G24" i="5"/>
  <c r="G23" i="5" l="1"/>
  <c r="G22" i="5"/>
  <c r="G21" i="5"/>
  <c r="G20" i="5"/>
  <c r="G19" i="5"/>
  <c r="G28" i="5" l="1"/>
  <c r="H12" i="6" l="1"/>
  <c r="I12" i="6"/>
  <c r="G12" i="6"/>
  <c r="H19" i="6"/>
  <c r="I19" i="6"/>
  <c r="G19" i="6"/>
  <c r="J13" i="6"/>
  <c r="J16" i="6" l="1"/>
  <c r="J15" i="6"/>
  <c r="D35" i="4"/>
  <c r="D43" i="4"/>
  <c r="D37" i="4"/>
  <c r="D18" i="4" l="1"/>
  <c r="H35" i="5" l="1"/>
  <c r="G35" i="5" l="1"/>
  <c r="H32" i="5"/>
  <c r="H11" i="6"/>
  <c r="I11" i="6"/>
  <c r="G11" i="6"/>
  <c r="J17" i="6"/>
  <c r="J14" i="6"/>
  <c r="J18" i="6"/>
  <c r="I17" i="5" l="1"/>
  <c r="I38" i="5" s="1"/>
  <c r="J17" i="5"/>
  <c r="J38" i="5" s="1"/>
  <c r="G18" i="5"/>
  <c r="G17" i="5" s="1"/>
  <c r="H17" i="5"/>
  <c r="H38" i="5" s="1"/>
  <c r="G33" i="5"/>
  <c r="G37" i="5" l="1"/>
  <c r="J31" i="5"/>
  <c r="I31" i="5"/>
  <c r="G30" i="5"/>
  <c r="G27" i="5" s="1"/>
  <c r="J26" i="5"/>
  <c r="I26" i="5"/>
  <c r="H26" i="5"/>
  <c r="H16" i="5"/>
  <c r="D34" i="4"/>
  <c r="D42" i="4" s="1"/>
  <c r="D32" i="4"/>
  <c r="G32" i="5" l="1"/>
  <c r="G16" i="5"/>
  <c r="G26" i="5"/>
  <c r="H31" i="5"/>
  <c r="G31" i="5" l="1"/>
  <c r="D23" i="4"/>
  <c r="D30" i="4" l="1"/>
  <c r="D41" i="4" s="1"/>
  <c r="D22" i="4" l="1"/>
</calcChain>
</file>

<file path=xl/sharedStrings.xml><?xml version="1.0" encoding="utf-8"?>
<sst xmlns="http://schemas.openxmlformats.org/spreadsheetml/2006/main" count="508" uniqueCount="262">
  <si>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</si>
  <si>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</si>
  <si>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</si>
  <si>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</si>
  <si>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</si>
  <si>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</si>
  <si>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</si>
  <si>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</si>
  <si>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</si>
  <si>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</si>
  <si>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</si>
  <si>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</si>
  <si>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</si>
  <si>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</si>
  <si>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</si>
  <si>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</si>
  <si>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</si>
  <si>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</si>
  <si>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</si>
  <si>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</si>
  <si>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</si>
  <si>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</si>
  <si>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</si>
  <si>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</si>
  <si>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</si>
  <si>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</si>
  <si>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</si>
  <si>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</si>
  <si>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</si>
  <si>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</si>
  <si>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</si>
  <si>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</si>
  <si>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</si>
  <si>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</si>
  <si>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</si>
  <si>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</si>
  <si>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</si>
  <si>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</si>
  <si>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</si>
  <si>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</si>
  <si>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</si>
  <si>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</si>
  <si>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</si>
  <si>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</si>
  <si>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</si>
  <si>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</si>
  <si>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</si>
  <si>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</si>
  <si>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</si>
  <si>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</si>
  <si>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</si>
  <si>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</si>
  <si>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</si>
  <si>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</si>
  <si>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</si>
  <si>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</si>
  <si>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</si>
  <si>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</si>
  <si>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</si>
  <si>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</si>
  <si>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</si>
  <si>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</si>
  <si>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</si>
  <si>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</si>
  <si>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</si>
  <si>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</si>
  <si>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</si>
  <si>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</si>
  <si>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</si>
  <si>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</si>
  <si>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</si>
  <si>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</si>
  <si>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</si>
  <si>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</si>
  <si>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Єдиний податок з фізичних осіб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</si>
  <si>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</si>
  <si>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</si>
  <si>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</si>
  <si>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</si>
  <si>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</si>
  <si>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</si>
  <si>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</si>
  <si>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</si>
  <si>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</si>
  <si>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</si>
  <si>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</si>
  <si>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</si>
  <si>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</si>
  <si>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</si>
  <si>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</si>
  <si>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</si>
  <si>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</si>
  <si>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</si>
  <si>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1070</t>
  </si>
  <si>
    <t>1010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</si>
  <si>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</si>
  <si>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</si>
  <si>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</si>
  <si>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</si>
  <si>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</si>
  <si>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</si>
  <si>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</si>
  <si>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</si>
  <si>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</si>
  <si>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</si>
  <si>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</si>
  <si>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</si>
  <si>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</si>
  <si>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0117330</t>
  </si>
  <si>
    <t>7330</t>
  </si>
  <si>
    <t>0443</t>
  </si>
  <si>
    <t>Будівництво інших об`єктів комунальної власності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</si>
  <si>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</si>
  <si>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</si>
  <si>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</si>
  <si>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</si>
  <si>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</si>
  <si>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</si>
  <si>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</si>
  <si>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</si>
  <si>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</si>
  <si>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</si>
  <si>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</si>
  <si>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</si>
  <si>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</si>
  <si>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</si>
  <si>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</si>
  <si>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</si>
  <si>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</si>
  <si>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</si>
  <si>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</si>
  <si>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</si>
  <si>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</si>
  <si>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</si>
  <si>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</si>
  <si>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</si>
  <si>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</si>
  <si>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</si>
  <si>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</si>
  <si>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</si>
  <si>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</si>
  <si>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</si>
  <si>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</si>
  <si>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</si>
  <si>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</si>
  <si>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</si>
  <si>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</si>
  <si>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1110000000</t>
  </si>
  <si>
    <t>Обласний бюджет Кіровоградської області</t>
  </si>
  <si>
    <t>1130820000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</si>
  <si>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</si>
  <si>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</si>
  <si>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</si>
  <si>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</si>
  <si>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</si>
  <si>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</si>
  <si>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</si>
  <si>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</si>
  <si>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</si>
  <si>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</si>
  <si>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</si>
  <si>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</si>
  <si>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</si>
  <si>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</si>
  <si>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</si>
  <si>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</si>
  <si>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</si>
  <si>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</si>
  <si>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</si>
  <si>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</si>
  <si>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</si>
  <si>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</si>
  <si>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</si>
  <si>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Реконструкція мереж водопостачання в с.Високі Байраки</t>
  </si>
  <si>
    <t>2025р. - 2026р.</t>
  </si>
  <si>
    <t>Реконструкція очисних споруд у с.Созонівка Кропивницького району, Кіровоградської області</t>
  </si>
  <si>
    <t>2024р. - 2025 р.</t>
  </si>
  <si>
    <t>Реконструкція ганку с.Оситняжка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</si>
  <si>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</si>
  <si>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</si>
  <si>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фінансової підтримки Збройних сил України, реалізації заходів та робіт з територіальної оборони на 2025 рік</t>
  </si>
  <si>
    <t xml:space="preserve"> 'Програма "Питна вода" Великосеверинівської територіальної громади на 2024-2026 роки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</si>
  <si>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</si>
  <si>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24.12.2024 року №1694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</si>
  <si>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</si>
  <si>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22.12.2023р. №1443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</si>
  <si>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</si>
  <si>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</si>
  <si>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</si>
  <si>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</si>
  <si>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</si>
  <si>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</si>
  <si>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</si>
  <si>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</si>
  <si>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</si>
  <si>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</si>
  <si>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</si>
  <si>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</si>
  <si>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</si>
  <si>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</si>
  <si>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</si>
  <si>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</si>
  <si>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</si>
  <si>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</si>
  <si>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Дотації з місцевих бюджетів іншим місцевим бюджетам</t>
  </si>
  <si>
    <t>Інші дотації з місцевого бюджету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</si>
  <si>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</si>
  <si>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</si>
  <si>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</si>
  <si>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</si>
  <si>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</si>
  <si>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</si>
  <si>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Природоохоронні заходи за рахунок цільових фондів</t>
  </si>
  <si>
    <t>0610180</t>
  </si>
  <si>
    <t>0611080</t>
  </si>
  <si>
    <t>1080</t>
  </si>
  <si>
    <t>0960</t>
  </si>
  <si>
    <t>Надання спеціалізованої освіти мистецькими школами</t>
  </si>
  <si>
    <t>0611142</t>
  </si>
  <si>
    <t>1142</t>
  </si>
  <si>
    <t>Інші програми та заходи у сфері освіти</t>
  </si>
  <si>
    <t>41040400</t>
  </si>
  <si>
    <t>Бюджет Аджамської ТГ (для придбання пального,канцтоварів, миючих засобів, автозапчастин,страхування авто, інтернет послуги, повірки тонометрів та придбання медикаментів)</t>
  </si>
  <si>
    <t>Районний бюджет Кропивницького району (ЦРЛ на оплату комунальних послуг)</t>
  </si>
  <si>
    <t>ІІ. Трансферти із спеціального фонду бюджету</t>
  </si>
  <si>
    <t>Капітальний ремонт мереж водопостачання в с.Високі Байраки</t>
  </si>
  <si>
    <t>0116091</t>
  </si>
  <si>
    <t>0111300</t>
  </si>
  <si>
    <t>1300</t>
  </si>
  <si>
    <t>Будівництво освітніх установ та закладів</t>
  </si>
  <si>
    <t>6091</t>
  </si>
  <si>
    <t>0640</t>
  </si>
  <si>
    <t>Будівництво об`єктів житлово-комунального господарства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</si>
  <si>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</si>
  <si>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Програма промоції Великосеверинівської сільської ради
на 2025-2026 роки</t>
  </si>
  <si>
    <t>Програма «Шкільний автобус» на території Великосеверинівської  сільської ради на 2024-2026 роки</t>
  </si>
  <si>
    <t>Програма забезпечення заходів з підготовки територіальної оборони на 2024-2026 роки</t>
  </si>
  <si>
    <t>Рішення сесії Великосеверинівської сільської ради від 22.12.2022 №1246</t>
  </si>
  <si>
    <t xml:space="preserve">Комплексна Програми забезпечення ефективності безпеки учасників судового процесу, підтримання громадського порядку у судах та охорони приміщень суду на території Кіровоградської області на 2023-2028 роки.  </t>
  </si>
  <si>
    <t>Реконструкція ганку з улаштуванням засобів безперешкодного доступу осіб з інвалідністю та інших маломобільних груп населення до будівлі Оситнязької філії Великосеверинівського ліцею Великосеверинівської сільської ради за адресою : Кіровоградська область, Кропивницький район, с.Оситняжка, вул.Центральна,48а"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</si>
  <si>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</si>
  <si>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</si>
  <si>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</si>
  <si>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</si>
  <si>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>сільської ради від 08.04.2025 року № 1765</t>
  </si>
  <si>
    <t xml:space="preserve">Додаток № 2     </t>
  </si>
  <si>
    <t>сільської ради від 08.04.2025 року №1765</t>
  </si>
  <si>
    <t xml:space="preserve">Додаток № 3 </t>
  </si>
  <si>
    <t xml:space="preserve">Фінансовий віддділ Великосеверинівської сільської рада </t>
  </si>
  <si>
    <t>Додаток № 5</t>
  </si>
  <si>
    <t>до рішення Великосеверинівської сільської ради від 08.04.2025 року №1765</t>
  </si>
  <si>
    <t>Державний бюджет (, 1 державний пожежно-рятувальний загін ГУДСУ з надзвичайних ситуацій у Кіровоградській області ( придбання ПММ, форменого та захисного одягу та спорядження для особового складу, запасних частин для забезпечення роботи пожежно-рятувальної техніки, агрегатів, електрогенераторів та іншого обладнання) - 100000 грн., Територіальне управління служби судової охорониу Кіровоградській області- 170000 грн.( на реалізацію комплексної програми),  підтримка військових частин ***** - 100000 грн. ( закупівлі обладнання для майстерень по ремонту та обслуговуванню БПЛА)</t>
  </si>
  <si>
    <t>Державний бюджет ( Підтримка військових частин ***** - 800000 грн.( покращення матеріально-технічної бази), Кіровоградському обласному ТЦК та СП -17000 грн. ( придбання відеореєстратора))</t>
  </si>
  <si>
    <t xml:space="preserve">Додаток № 6     </t>
  </si>
  <si>
    <t>від 08.04.2025 року №1765</t>
  </si>
  <si>
    <t>Додаток 7</t>
  </si>
  <si>
    <t>Рішення сесії Великосеверинівської сільської ради від 22.12.2023 р. №1444, зі змінами</t>
  </si>
  <si>
    <t xml:space="preserve">Рішення сесії Великосеверинівської сільської ради від22.12.2023 року  №1433 </t>
  </si>
  <si>
    <t>Рішення сесії Великосеверинівської сільської ради від 22.12.2023 року №1449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</si>
  <si>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</t>
  </si>
  <si>
    <t>Рішення сесії Великосеверинівської сільської ради від 30.08.2024 року  №1600</t>
  </si>
  <si>
    <t>Рішення сесії Великосеверинівської сільської ради від 08.04.2025 №1773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</si>
</sst>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7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2" borderId="1" xfId="0" quotePrefix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9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4" zoomScale="80" zoomScaleNormal="100" zoomScaleSheetLayoutView="80" workbookViewId="0">
      <selection activeCell="E52" sqref="E52"/>
    </sheetView>
  </sheetViews>
  <sheetFormatPr defaultRowHeight="13.8" x14ac:dyDescent="0.3"/>
  <cols>
    <col min="1" max="1" width="11.33203125" style="1" customWidth="1"/>
    <col min="2" max="2" width="44.664062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55" customFormat="1" ht="37.5" customHeight="1" x14ac:dyDescent="0.35">
      <c r="C1" s="132" t="s">
        <v>243</v>
      </c>
      <c r="D1" s="132"/>
      <c r="E1" s="132"/>
      <c r="F1" s="132"/>
      <c r="G1" s="132"/>
      <c r="H1" s="56"/>
    </row>
    <row r="2" spans="1:9" s="55" customFormat="1" ht="16.2" customHeight="1" x14ac:dyDescent="0.35">
      <c r="C2" s="132" t="s">
        <v>33</v>
      </c>
      <c r="D2" s="132"/>
      <c r="E2" s="132"/>
      <c r="F2" s="132"/>
      <c r="G2" s="80"/>
      <c r="H2" s="57"/>
      <c r="I2" s="57"/>
    </row>
    <row r="3" spans="1:9" s="55" customFormat="1" ht="15.6" customHeight="1" x14ac:dyDescent="0.35">
      <c r="C3" s="133" t="s">
        <v>244</v>
      </c>
      <c r="D3" s="133"/>
      <c r="E3" s="133"/>
      <c r="F3" s="133"/>
      <c r="G3" s="80"/>
      <c r="H3" s="57"/>
      <c r="I3" s="57"/>
    </row>
    <row r="4" spans="1:9" s="55" customFormat="1" ht="35.25" customHeight="1" x14ac:dyDescent="0.4">
      <c r="C4" s="58"/>
      <c r="D4" s="58"/>
      <c r="E4" s="134"/>
      <c r="F4" s="134"/>
      <c r="G4" s="134"/>
      <c r="H4" s="134"/>
      <c r="I4" s="134"/>
    </row>
    <row r="5" spans="1:9" s="55" customFormat="1" ht="30" customHeight="1" x14ac:dyDescent="0.35">
      <c r="A5" s="135" t="s">
        <v>34</v>
      </c>
      <c r="B5" s="135"/>
      <c r="C5" s="135"/>
      <c r="D5" s="135"/>
      <c r="E5" s="135"/>
      <c r="F5" s="135"/>
      <c r="G5" s="57"/>
      <c r="H5" s="57"/>
      <c r="I5" s="57"/>
    </row>
    <row r="6" spans="1:9" s="59" customFormat="1" ht="55.8" customHeight="1" x14ac:dyDescent="0.35">
      <c r="A6" s="130" t="s">
        <v>56</v>
      </c>
      <c r="B6" s="130"/>
      <c r="C6" s="130"/>
      <c r="D6" s="130"/>
      <c r="E6" s="130"/>
      <c r="F6" s="130"/>
      <c r="G6" s="66"/>
      <c r="H6" s="66"/>
      <c r="I6" s="66"/>
    </row>
    <row r="7" spans="1:9" s="59" customFormat="1" ht="48.75" customHeight="1" x14ac:dyDescent="0.35">
      <c r="A7" s="131" t="s">
        <v>9</v>
      </c>
      <c r="B7" s="131"/>
      <c r="E7" s="60"/>
      <c r="F7" s="60"/>
      <c r="G7" s="60"/>
      <c r="H7" s="60"/>
      <c r="I7" s="60"/>
    </row>
    <row r="8" spans="1:9" s="59" customFormat="1" ht="27" customHeight="1" x14ac:dyDescent="0.4">
      <c r="A8" s="61" t="s">
        <v>10</v>
      </c>
      <c r="B8" s="61"/>
      <c r="E8" s="81"/>
      <c r="F8" s="62" t="s">
        <v>35</v>
      </c>
      <c r="G8" s="58"/>
    </row>
    <row r="9" spans="1:9" ht="13.8" customHeight="1" x14ac:dyDescent="0.3">
      <c r="A9" s="128" t="s">
        <v>0</v>
      </c>
      <c r="B9" s="128" t="s">
        <v>1</v>
      </c>
      <c r="C9" s="128" t="s">
        <v>2</v>
      </c>
      <c r="D9" s="128" t="s">
        <v>3</v>
      </c>
      <c r="E9" s="128" t="s">
        <v>4</v>
      </c>
      <c r="F9" s="128"/>
    </row>
    <row r="10" spans="1:9" ht="13.8" customHeight="1" x14ac:dyDescent="0.3">
      <c r="A10" s="128"/>
      <c r="B10" s="128"/>
      <c r="C10" s="128"/>
      <c r="D10" s="128"/>
      <c r="E10" s="128" t="s">
        <v>5</v>
      </c>
      <c r="F10" s="129" t="s">
        <v>6</v>
      </c>
    </row>
    <row r="11" spans="1:9" x14ac:dyDescent="0.3">
      <c r="A11" s="128"/>
      <c r="B11" s="128"/>
      <c r="C11" s="128"/>
      <c r="D11" s="128"/>
      <c r="E11" s="128"/>
      <c r="F11" s="128"/>
    </row>
    <row r="12" spans="1:9" x14ac:dyDescent="0.3">
      <c r="A12" s="127">
        <v>1</v>
      </c>
      <c r="B12" s="127">
        <v>2</v>
      </c>
      <c r="C12" s="127">
        <v>3</v>
      </c>
      <c r="D12" s="127">
        <v>4</v>
      </c>
      <c r="E12" s="127">
        <v>5</v>
      </c>
      <c r="F12" s="127">
        <v>6</v>
      </c>
    </row>
    <row r="13" spans="1:9" x14ac:dyDescent="0.3">
      <c r="A13" s="49">
        <v>10000000</v>
      </c>
      <c r="B13" s="50" t="s">
        <v>63</v>
      </c>
      <c r="C13" s="51">
        <f t="shared" ref="C13:C59" si="0">D13+E13</f>
        <v>5412260</v>
      </c>
      <c r="D13" s="51">
        <v>5407060</v>
      </c>
      <c r="E13" s="51">
        <v>5200</v>
      </c>
      <c r="F13" s="51">
        <v>0</v>
      </c>
    </row>
    <row r="14" spans="1:9" ht="35.4" customHeight="1" x14ac:dyDescent="0.3">
      <c r="A14" s="49">
        <v>11000000</v>
      </c>
      <c r="B14" s="50" t="s">
        <v>64</v>
      </c>
      <c r="C14" s="51">
        <f t="shared" si="0"/>
        <v>2502010</v>
      </c>
      <c r="D14" s="51">
        <v>2502010</v>
      </c>
      <c r="E14" s="51">
        <v>0</v>
      </c>
      <c r="F14" s="51">
        <v>0</v>
      </c>
    </row>
    <row r="15" spans="1:9" x14ac:dyDescent="0.3">
      <c r="A15" s="49">
        <v>11010000</v>
      </c>
      <c r="B15" s="50" t="s">
        <v>65</v>
      </c>
      <c r="C15" s="51">
        <f t="shared" si="0"/>
        <v>2484957</v>
      </c>
      <c r="D15" s="51">
        <v>2484957</v>
      </c>
      <c r="E15" s="51">
        <v>0</v>
      </c>
      <c r="F15" s="51">
        <v>0</v>
      </c>
    </row>
    <row r="16" spans="1:9" ht="58.2" customHeight="1" x14ac:dyDescent="0.3">
      <c r="A16" s="52">
        <v>11010100</v>
      </c>
      <c r="B16" s="53" t="s">
        <v>66</v>
      </c>
      <c r="C16" s="54">
        <f t="shared" si="0"/>
        <v>2484957</v>
      </c>
      <c r="D16" s="54">
        <v>2484957</v>
      </c>
      <c r="E16" s="54">
        <v>0</v>
      </c>
      <c r="F16" s="54">
        <v>0</v>
      </c>
    </row>
    <row r="17" spans="1:6" ht="29.4" customHeight="1" x14ac:dyDescent="0.3">
      <c r="A17" s="49">
        <v>11020000</v>
      </c>
      <c r="B17" s="50" t="s">
        <v>240</v>
      </c>
      <c r="C17" s="51">
        <f t="shared" si="0"/>
        <v>17053</v>
      </c>
      <c r="D17" s="51">
        <v>17053</v>
      </c>
      <c r="E17" s="51">
        <v>0</v>
      </c>
      <c r="F17" s="51">
        <v>0</v>
      </c>
    </row>
    <row r="18" spans="1:6" ht="31.8" customHeight="1" x14ac:dyDescent="0.3">
      <c r="A18" s="52">
        <v>11020200</v>
      </c>
      <c r="B18" s="53" t="s">
        <v>241</v>
      </c>
      <c r="C18" s="54">
        <f t="shared" si="0"/>
        <v>17053</v>
      </c>
      <c r="D18" s="54">
        <v>17053</v>
      </c>
      <c r="E18" s="54">
        <v>0</v>
      </c>
      <c r="F18" s="54">
        <v>0</v>
      </c>
    </row>
    <row r="19" spans="1:6" x14ac:dyDescent="0.3">
      <c r="A19" s="49">
        <v>14000000</v>
      </c>
      <c r="B19" s="50" t="s">
        <v>67</v>
      </c>
      <c r="C19" s="51">
        <f t="shared" si="0"/>
        <v>513500</v>
      </c>
      <c r="D19" s="51">
        <v>513500</v>
      </c>
      <c r="E19" s="51">
        <v>0</v>
      </c>
      <c r="F19" s="51">
        <v>0</v>
      </c>
    </row>
    <row r="20" spans="1:6" ht="27.6" x14ac:dyDescent="0.3">
      <c r="A20" s="49">
        <v>14020000</v>
      </c>
      <c r="B20" s="50" t="s">
        <v>68</v>
      </c>
      <c r="C20" s="51">
        <f t="shared" si="0"/>
        <v>340000</v>
      </c>
      <c r="D20" s="51">
        <v>340000</v>
      </c>
      <c r="E20" s="51">
        <v>0</v>
      </c>
      <c r="F20" s="51">
        <v>0</v>
      </c>
    </row>
    <row r="21" spans="1:6" x14ac:dyDescent="0.3">
      <c r="A21" s="52">
        <v>14021900</v>
      </c>
      <c r="B21" s="53" t="s">
        <v>69</v>
      </c>
      <c r="C21" s="54">
        <f t="shared" si="0"/>
        <v>340000</v>
      </c>
      <c r="D21" s="54">
        <v>340000</v>
      </c>
      <c r="E21" s="54">
        <v>0</v>
      </c>
      <c r="F21" s="54">
        <v>0</v>
      </c>
    </row>
    <row r="22" spans="1:6" ht="41.4" x14ac:dyDescent="0.3">
      <c r="A22" s="49">
        <v>14030000</v>
      </c>
      <c r="B22" s="50" t="s">
        <v>242</v>
      </c>
      <c r="C22" s="51">
        <f t="shared" si="0"/>
        <v>33500</v>
      </c>
      <c r="D22" s="51">
        <v>33500</v>
      </c>
      <c r="E22" s="51">
        <v>0</v>
      </c>
      <c r="F22" s="51">
        <v>0</v>
      </c>
    </row>
    <row r="23" spans="1:6" x14ac:dyDescent="0.3">
      <c r="A23" s="52">
        <v>14031900</v>
      </c>
      <c r="B23" s="53" t="s">
        <v>69</v>
      </c>
      <c r="C23" s="54">
        <f t="shared" si="0"/>
        <v>33500</v>
      </c>
      <c r="D23" s="54">
        <v>33500</v>
      </c>
      <c r="E23" s="54">
        <v>0</v>
      </c>
      <c r="F23" s="54">
        <v>0</v>
      </c>
    </row>
    <row r="24" spans="1:6" ht="41.4" x14ac:dyDescent="0.3">
      <c r="A24" s="49">
        <v>14040000</v>
      </c>
      <c r="B24" s="50" t="s">
        <v>70</v>
      </c>
      <c r="C24" s="51">
        <f t="shared" si="0"/>
        <v>140000</v>
      </c>
      <c r="D24" s="51">
        <v>140000</v>
      </c>
      <c r="E24" s="51">
        <v>0</v>
      </c>
      <c r="F24" s="51">
        <v>0</v>
      </c>
    </row>
    <row r="25" spans="1:6" ht="123" customHeight="1" x14ac:dyDescent="0.3">
      <c r="A25" s="52">
        <v>14040100</v>
      </c>
      <c r="B25" s="53" t="s">
        <v>71</v>
      </c>
      <c r="C25" s="54">
        <f t="shared" si="0"/>
        <v>140000</v>
      </c>
      <c r="D25" s="54">
        <v>140000</v>
      </c>
      <c r="E25" s="54">
        <v>0</v>
      </c>
      <c r="F25" s="54">
        <v>0</v>
      </c>
    </row>
    <row r="26" spans="1:6" ht="53.4" customHeight="1" x14ac:dyDescent="0.3">
      <c r="A26" s="49">
        <v>18000000</v>
      </c>
      <c r="B26" s="50" t="s">
        <v>72</v>
      </c>
      <c r="C26" s="51">
        <f t="shared" si="0"/>
        <v>2391550</v>
      </c>
      <c r="D26" s="51">
        <v>2391550</v>
      </c>
      <c r="E26" s="51">
        <v>0</v>
      </c>
      <c r="F26" s="51">
        <v>0</v>
      </c>
    </row>
    <row r="27" spans="1:6" x14ac:dyDescent="0.3">
      <c r="A27" s="49">
        <v>18010000</v>
      </c>
      <c r="B27" s="50" t="s">
        <v>186</v>
      </c>
      <c r="C27" s="51">
        <f t="shared" si="0"/>
        <v>687650</v>
      </c>
      <c r="D27" s="51">
        <v>687650</v>
      </c>
      <c r="E27" s="51">
        <v>0</v>
      </c>
      <c r="F27" s="51">
        <v>0</v>
      </c>
    </row>
    <row r="28" spans="1:6" ht="55.2" x14ac:dyDescent="0.3">
      <c r="A28" s="52">
        <v>18010200</v>
      </c>
      <c r="B28" s="53" t="s">
        <v>187</v>
      </c>
      <c r="C28" s="54">
        <f t="shared" si="0"/>
        <v>76850</v>
      </c>
      <c r="D28" s="54">
        <v>76850</v>
      </c>
      <c r="E28" s="54">
        <v>0</v>
      </c>
      <c r="F28" s="54">
        <v>0</v>
      </c>
    </row>
    <row r="29" spans="1:6" ht="55.2" x14ac:dyDescent="0.3">
      <c r="A29" s="52">
        <v>18010300</v>
      </c>
      <c r="B29" s="53" t="s">
        <v>188</v>
      </c>
      <c r="C29" s="54">
        <f t="shared" si="0"/>
        <v>505300</v>
      </c>
      <c r="D29" s="54">
        <v>505300</v>
      </c>
      <c r="E29" s="54">
        <v>0</v>
      </c>
      <c r="F29" s="54">
        <v>0</v>
      </c>
    </row>
    <row r="30" spans="1:6" ht="55.2" x14ac:dyDescent="0.3">
      <c r="A30" s="52">
        <v>18010400</v>
      </c>
      <c r="B30" s="53" t="s">
        <v>189</v>
      </c>
      <c r="C30" s="54">
        <f t="shared" si="0"/>
        <v>30000</v>
      </c>
      <c r="D30" s="54">
        <v>30000</v>
      </c>
      <c r="E30" s="54">
        <v>0</v>
      </c>
      <c r="F30" s="54">
        <v>0</v>
      </c>
    </row>
    <row r="31" spans="1:6" x14ac:dyDescent="0.3">
      <c r="A31" s="52">
        <v>18010500</v>
      </c>
      <c r="B31" s="53" t="s">
        <v>190</v>
      </c>
      <c r="C31" s="54">
        <f t="shared" si="0"/>
        <v>57000</v>
      </c>
      <c r="D31" s="54">
        <v>57000</v>
      </c>
      <c r="E31" s="54">
        <v>0</v>
      </c>
      <c r="F31" s="54">
        <v>0</v>
      </c>
    </row>
    <row r="32" spans="1:6" x14ac:dyDescent="0.3">
      <c r="A32" s="52">
        <v>18010600</v>
      </c>
      <c r="B32" s="53" t="s">
        <v>191</v>
      </c>
      <c r="C32" s="54">
        <f t="shared" si="0"/>
        <v>18500</v>
      </c>
      <c r="D32" s="54">
        <v>18500</v>
      </c>
      <c r="E32" s="54">
        <v>0</v>
      </c>
      <c r="F32" s="54">
        <v>0</v>
      </c>
    </row>
    <row r="33" spans="1:6" x14ac:dyDescent="0.3">
      <c r="A33" s="49">
        <v>18050000</v>
      </c>
      <c r="B33" s="50" t="s">
        <v>73</v>
      </c>
      <c r="C33" s="51">
        <f t="shared" si="0"/>
        <v>1703900</v>
      </c>
      <c r="D33" s="51">
        <v>1703900</v>
      </c>
      <c r="E33" s="51">
        <v>0</v>
      </c>
      <c r="F33" s="51">
        <v>0</v>
      </c>
    </row>
    <row r="34" spans="1:6" x14ac:dyDescent="0.3">
      <c r="A34" s="52">
        <v>18050400</v>
      </c>
      <c r="B34" s="53" t="s">
        <v>74</v>
      </c>
      <c r="C34" s="54">
        <f t="shared" si="0"/>
        <v>1100000</v>
      </c>
      <c r="D34" s="54">
        <v>1100000</v>
      </c>
      <c r="E34" s="54">
        <v>0</v>
      </c>
      <c r="F34" s="54">
        <v>0</v>
      </c>
    </row>
    <row r="35" spans="1:6" ht="69" x14ac:dyDescent="0.3">
      <c r="A35" s="52">
        <v>18050500</v>
      </c>
      <c r="B35" s="53" t="s">
        <v>192</v>
      </c>
      <c r="C35" s="54">
        <f t="shared" si="0"/>
        <v>603900</v>
      </c>
      <c r="D35" s="54">
        <v>603900</v>
      </c>
      <c r="E35" s="54">
        <v>0</v>
      </c>
      <c r="F35" s="54">
        <v>0</v>
      </c>
    </row>
    <row r="36" spans="1:6" x14ac:dyDescent="0.3">
      <c r="A36" s="49">
        <v>19000000</v>
      </c>
      <c r="B36" s="50" t="s">
        <v>193</v>
      </c>
      <c r="C36" s="51">
        <f t="shared" si="0"/>
        <v>5200</v>
      </c>
      <c r="D36" s="51">
        <v>0</v>
      </c>
      <c r="E36" s="51">
        <v>5200</v>
      </c>
      <c r="F36" s="51">
        <v>0</v>
      </c>
    </row>
    <row r="37" spans="1:6" x14ac:dyDescent="0.3">
      <c r="A37" s="49">
        <v>19010000</v>
      </c>
      <c r="B37" s="50" t="s">
        <v>194</v>
      </c>
      <c r="C37" s="51">
        <f t="shared" si="0"/>
        <v>5200</v>
      </c>
      <c r="D37" s="51">
        <v>0</v>
      </c>
      <c r="E37" s="51">
        <v>5200</v>
      </c>
      <c r="F37" s="51">
        <v>0</v>
      </c>
    </row>
    <row r="38" spans="1:6" ht="69" x14ac:dyDescent="0.3">
      <c r="A38" s="52">
        <v>19010100</v>
      </c>
      <c r="B38" s="53" t="s">
        <v>195</v>
      </c>
      <c r="C38" s="54">
        <f t="shared" si="0"/>
        <v>2870</v>
      </c>
      <c r="D38" s="54">
        <v>0</v>
      </c>
      <c r="E38" s="54">
        <v>2870</v>
      </c>
      <c r="F38" s="54">
        <v>0</v>
      </c>
    </row>
    <row r="39" spans="1:6" ht="27.6" x14ac:dyDescent="0.3">
      <c r="A39" s="52">
        <v>19010200</v>
      </c>
      <c r="B39" s="53" t="s">
        <v>196</v>
      </c>
      <c r="C39" s="54">
        <f t="shared" si="0"/>
        <v>1870</v>
      </c>
      <c r="D39" s="54">
        <v>0</v>
      </c>
      <c r="E39" s="54">
        <v>1870</v>
      </c>
      <c r="F39" s="54">
        <v>0</v>
      </c>
    </row>
    <row r="40" spans="1:6" ht="55.2" x14ac:dyDescent="0.3">
      <c r="A40" s="52">
        <v>19010300</v>
      </c>
      <c r="B40" s="53" t="s">
        <v>197</v>
      </c>
      <c r="C40" s="54">
        <f t="shared" si="0"/>
        <v>460</v>
      </c>
      <c r="D40" s="54">
        <v>0</v>
      </c>
      <c r="E40" s="54">
        <v>460</v>
      </c>
      <c r="F40" s="54">
        <v>0</v>
      </c>
    </row>
    <row r="41" spans="1:6" x14ac:dyDescent="0.3">
      <c r="A41" s="49">
        <v>20000000</v>
      </c>
      <c r="B41" s="50" t="s">
        <v>75</v>
      </c>
      <c r="C41" s="51">
        <f t="shared" si="0"/>
        <v>64350</v>
      </c>
      <c r="D41" s="51">
        <v>64350</v>
      </c>
      <c r="E41" s="51">
        <v>0</v>
      </c>
      <c r="F41" s="51">
        <v>0</v>
      </c>
    </row>
    <row r="42" spans="1:6" ht="42.6" customHeight="1" x14ac:dyDescent="0.3">
      <c r="A42" s="49">
        <v>22000000</v>
      </c>
      <c r="B42" s="50" t="s">
        <v>76</v>
      </c>
      <c r="C42" s="51">
        <f t="shared" si="0"/>
        <v>50050</v>
      </c>
      <c r="D42" s="51">
        <v>50050</v>
      </c>
      <c r="E42" s="51">
        <v>0</v>
      </c>
      <c r="F42" s="51">
        <v>0</v>
      </c>
    </row>
    <row r="43" spans="1:6" x14ac:dyDescent="0.3">
      <c r="A43" s="49">
        <v>22010000</v>
      </c>
      <c r="B43" s="50" t="s">
        <v>198</v>
      </c>
      <c r="C43" s="51">
        <f t="shared" si="0"/>
        <v>50000</v>
      </c>
      <c r="D43" s="51">
        <v>50000</v>
      </c>
      <c r="E43" s="51">
        <v>0</v>
      </c>
      <c r="F43" s="51">
        <v>0</v>
      </c>
    </row>
    <row r="44" spans="1:6" ht="27.6" x14ac:dyDescent="0.3">
      <c r="A44" s="52">
        <v>22012600</v>
      </c>
      <c r="B44" s="53" t="s">
        <v>199</v>
      </c>
      <c r="C44" s="54">
        <f t="shared" si="0"/>
        <v>50000</v>
      </c>
      <c r="D44" s="54">
        <v>50000</v>
      </c>
      <c r="E44" s="54">
        <v>0</v>
      </c>
      <c r="F44" s="54">
        <v>0</v>
      </c>
    </row>
    <row r="45" spans="1:6" x14ac:dyDescent="0.3">
      <c r="A45" s="49">
        <v>22090000</v>
      </c>
      <c r="B45" s="50" t="s">
        <v>77</v>
      </c>
      <c r="C45" s="51">
        <f t="shared" si="0"/>
        <v>50</v>
      </c>
      <c r="D45" s="51">
        <v>50</v>
      </c>
      <c r="E45" s="51">
        <v>0</v>
      </c>
      <c r="F45" s="51">
        <v>0</v>
      </c>
    </row>
    <row r="46" spans="1:6" ht="55.2" x14ac:dyDescent="0.3">
      <c r="A46" s="52">
        <v>22090100</v>
      </c>
      <c r="B46" s="53" t="s">
        <v>78</v>
      </c>
      <c r="C46" s="54">
        <f t="shared" si="0"/>
        <v>50</v>
      </c>
      <c r="D46" s="54">
        <v>50</v>
      </c>
      <c r="E46" s="54">
        <v>0</v>
      </c>
      <c r="F46" s="54">
        <v>0</v>
      </c>
    </row>
    <row r="47" spans="1:6" x14ac:dyDescent="0.3">
      <c r="A47" s="49">
        <v>24000000</v>
      </c>
      <c r="B47" s="50" t="s">
        <v>79</v>
      </c>
      <c r="C47" s="51">
        <f t="shared" si="0"/>
        <v>14300</v>
      </c>
      <c r="D47" s="51">
        <v>14300</v>
      </c>
      <c r="E47" s="51">
        <v>0</v>
      </c>
      <c r="F47" s="51">
        <v>0</v>
      </c>
    </row>
    <row r="48" spans="1:6" x14ac:dyDescent="0.3">
      <c r="A48" s="49">
        <v>24060000</v>
      </c>
      <c r="B48" s="50" t="s">
        <v>80</v>
      </c>
      <c r="C48" s="51">
        <f t="shared" si="0"/>
        <v>14300</v>
      </c>
      <c r="D48" s="51">
        <v>14300</v>
      </c>
      <c r="E48" s="51">
        <v>0</v>
      </c>
      <c r="F48" s="51">
        <v>0</v>
      </c>
    </row>
    <row r="49" spans="1:6" x14ac:dyDescent="0.3">
      <c r="A49" s="52">
        <v>24060300</v>
      </c>
      <c r="B49" s="53" t="s">
        <v>80</v>
      </c>
      <c r="C49" s="54">
        <f t="shared" si="0"/>
        <v>14300</v>
      </c>
      <c r="D49" s="54">
        <v>14300</v>
      </c>
      <c r="E49" s="54">
        <v>0</v>
      </c>
      <c r="F49" s="54">
        <v>0</v>
      </c>
    </row>
    <row r="50" spans="1:6" x14ac:dyDescent="0.3">
      <c r="A50" s="49">
        <v>30000000</v>
      </c>
      <c r="B50" s="50" t="s">
        <v>200</v>
      </c>
      <c r="C50" s="51">
        <f t="shared" si="0"/>
        <v>4000</v>
      </c>
      <c r="D50" s="51">
        <v>4000</v>
      </c>
      <c r="E50" s="51">
        <v>0</v>
      </c>
      <c r="F50" s="51">
        <v>0</v>
      </c>
    </row>
    <row r="51" spans="1:6" x14ac:dyDescent="0.3">
      <c r="A51" s="49">
        <v>31000000</v>
      </c>
      <c r="B51" s="50" t="s">
        <v>201</v>
      </c>
      <c r="C51" s="51">
        <f t="shared" si="0"/>
        <v>4000</v>
      </c>
      <c r="D51" s="51">
        <v>4000</v>
      </c>
      <c r="E51" s="51">
        <v>0</v>
      </c>
      <c r="F51" s="51">
        <v>0</v>
      </c>
    </row>
    <row r="52" spans="1:6" ht="93.6" customHeight="1" x14ac:dyDescent="0.3">
      <c r="A52" s="49">
        <v>31010000</v>
      </c>
      <c r="B52" s="50" t="s">
        <v>202</v>
      </c>
      <c r="C52" s="51">
        <f t="shared" si="0"/>
        <v>4000</v>
      </c>
      <c r="D52" s="51">
        <v>4000</v>
      </c>
      <c r="E52" s="51">
        <v>0</v>
      </c>
      <c r="F52" s="51">
        <v>0</v>
      </c>
    </row>
    <row r="53" spans="1:6" ht="94.8" customHeight="1" x14ac:dyDescent="0.3">
      <c r="A53" s="52">
        <v>31010200</v>
      </c>
      <c r="B53" s="53" t="s">
        <v>203</v>
      </c>
      <c r="C53" s="54">
        <f t="shared" si="0"/>
        <v>4000</v>
      </c>
      <c r="D53" s="54">
        <v>4000</v>
      </c>
      <c r="E53" s="54">
        <v>0</v>
      </c>
      <c r="F53" s="54">
        <v>0</v>
      </c>
    </row>
    <row r="54" spans="1:6" ht="36" customHeight="1" x14ac:dyDescent="0.3">
      <c r="A54" s="49"/>
      <c r="B54" s="50" t="s">
        <v>81</v>
      </c>
      <c r="C54" s="51">
        <f t="shared" si="0"/>
        <v>5480610</v>
      </c>
      <c r="D54" s="51">
        <v>5475410</v>
      </c>
      <c r="E54" s="51">
        <v>5200</v>
      </c>
      <c r="F54" s="51">
        <v>0</v>
      </c>
    </row>
    <row r="55" spans="1:6" x14ac:dyDescent="0.3">
      <c r="A55" s="49">
        <v>40000000</v>
      </c>
      <c r="B55" s="50" t="s">
        <v>50</v>
      </c>
      <c r="C55" s="51">
        <f t="shared" si="0"/>
        <v>24604</v>
      </c>
      <c r="D55" s="51">
        <v>24604</v>
      </c>
      <c r="E55" s="51">
        <v>0</v>
      </c>
      <c r="F55" s="51">
        <v>0</v>
      </c>
    </row>
    <row r="56" spans="1:6" x14ac:dyDescent="0.3">
      <c r="A56" s="49">
        <v>41000000</v>
      </c>
      <c r="B56" s="50" t="s">
        <v>51</v>
      </c>
      <c r="C56" s="51">
        <f t="shared" si="0"/>
        <v>24604</v>
      </c>
      <c r="D56" s="51">
        <v>24604</v>
      </c>
      <c r="E56" s="51">
        <v>0</v>
      </c>
      <c r="F56" s="51">
        <v>0</v>
      </c>
    </row>
    <row r="57" spans="1:6" ht="27.6" x14ac:dyDescent="0.3">
      <c r="A57" s="49">
        <v>41040000</v>
      </c>
      <c r="B57" s="50" t="s">
        <v>204</v>
      </c>
      <c r="C57" s="51">
        <f t="shared" si="0"/>
        <v>24604</v>
      </c>
      <c r="D57" s="51">
        <v>24604</v>
      </c>
      <c r="E57" s="51">
        <v>0</v>
      </c>
      <c r="F57" s="51">
        <v>0</v>
      </c>
    </row>
    <row r="58" spans="1:6" x14ac:dyDescent="0.3">
      <c r="A58" s="52">
        <v>41040400</v>
      </c>
      <c r="B58" s="53" t="s">
        <v>205</v>
      </c>
      <c r="C58" s="54">
        <f t="shared" si="0"/>
        <v>24604</v>
      </c>
      <c r="D58" s="54">
        <v>24604</v>
      </c>
      <c r="E58" s="54">
        <v>0</v>
      </c>
      <c r="F58" s="54">
        <v>0</v>
      </c>
    </row>
    <row r="59" spans="1:6" x14ac:dyDescent="0.3">
      <c r="A59" s="2" t="s">
        <v>8</v>
      </c>
      <c r="B59" s="50" t="s">
        <v>7</v>
      </c>
      <c r="C59" s="51">
        <f t="shared" si="0"/>
        <v>5505214</v>
      </c>
      <c r="D59" s="51">
        <v>5500014</v>
      </c>
      <c r="E59" s="51">
        <v>5200</v>
      </c>
      <c r="F59" s="51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  <rowBreaks count="1" manualBreakCount="1">
    <brk id="2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A6" sqref="A6:F6"/>
    </sheetView>
  </sheetViews>
  <sheetFormatPr defaultRowHeight="13.8" x14ac:dyDescent="0.3"/>
  <cols>
    <col min="1" max="1" width="11.33203125" style="43" customWidth="1"/>
    <col min="2" max="2" width="41.109375" style="43" customWidth="1"/>
    <col min="3" max="3" width="14.77734375" style="43" customWidth="1"/>
    <col min="4" max="5" width="14.21875" style="43" customWidth="1"/>
    <col min="6" max="6" width="15.44140625" style="43" customWidth="1"/>
    <col min="7" max="16384" width="8.88671875" style="43"/>
  </cols>
  <sheetData>
    <row r="1" spans="1:9" s="3" customFormat="1" ht="37.5" customHeight="1" x14ac:dyDescent="0.35">
      <c r="C1" s="140" t="s">
        <v>245</v>
      </c>
      <c r="D1" s="140"/>
      <c r="E1" s="140"/>
      <c r="F1" s="140"/>
      <c r="G1" s="140"/>
      <c r="H1" s="4"/>
    </row>
    <row r="2" spans="1:9" s="3" customFormat="1" ht="16.2" customHeight="1" x14ac:dyDescent="0.35">
      <c r="C2" s="140" t="s">
        <v>33</v>
      </c>
      <c r="D2" s="140"/>
      <c r="E2" s="140"/>
      <c r="F2" s="140"/>
      <c r="G2" s="63"/>
      <c r="H2" s="5"/>
      <c r="I2" s="5"/>
    </row>
    <row r="3" spans="1:9" s="3" customFormat="1" ht="15.6" customHeight="1" x14ac:dyDescent="0.35">
      <c r="C3" s="141" t="s">
        <v>246</v>
      </c>
      <c r="D3" s="141"/>
      <c r="E3" s="141"/>
      <c r="F3" s="141"/>
      <c r="G3" s="63"/>
      <c r="H3" s="5"/>
      <c r="I3" s="5"/>
    </row>
    <row r="4" spans="1:9" s="3" customFormat="1" ht="35.25" customHeight="1" x14ac:dyDescent="0.4">
      <c r="C4" s="6"/>
      <c r="D4" s="6"/>
      <c r="E4" s="142"/>
      <c r="F4" s="142"/>
      <c r="G4" s="142"/>
      <c r="H4" s="142"/>
      <c r="I4" s="142"/>
    </row>
    <row r="5" spans="1:9" s="3" customFormat="1" ht="50.25" customHeight="1" x14ac:dyDescent="0.35">
      <c r="A5" s="143" t="s">
        <v>34</v>
      </c>
      <c r="B5" s="143"/>
      <c r="C5" s="143"/>
      <c r="D5" s="143"/>
      <c r="E5" s="143"/>
      <c r="F5" s="143"/>
      <c r="G5" s="5"/>
      <c r="H5" s="5"/>
      <c r="I5" s="5"/>
    </row>
    <row r="6" spans="1:9" s="8" customFormat="1" ht="61.2" customHeight="1" x14ac:dyDescent="0.35">
      <c r="A6" s="144" t="s">
        <v>58</v>
      </c>
      <c r="B6" s="144"/>
      <c r="C6" s="144"/>
      <c r="D6" s="144"/>
      <c r="E6" s="144"/>
      <c r="F6" s="144"/>
      <c r="G6" s="7"/>
      <c r="H6" s="7"/>
      <c r="I6" s="7"/>
    </row>
    <row r="7" spans="1:9" s="8" customFormat="1" ht="48.75" customHeight="1" x14ac:dyDescent="0.35">
      <c r="A7" s="139" t="s">
        <v>9</v>
      </c>
      <c r="B7" s="139"/>
      <c r="E7" s="65"/>
      <c r="F7" s="65"/>
      <c r="G7" s="65"/>
      <c r="H7" s="65"/>
      <c r="I7" s="65"/>
    </row>
    <row r="8" spans="1:9" s="8" customFormat="1" ht="25.2" customHeight="1" x14ac:dyDescent="0.4">
      <c r="A8" s="9" t="s">
        <v>10</v>
      </c>
      <c r="B8" s="9"/>
      <c r="E8" s="64"/>
      <c r="F8" s="10" t="s">
        <v>35</v>
      </c>
      <c r="G8" s="6"/>
    </row>
    <row r="9" spans="1:9" ht="13.8" customHeight="1" x14ac:dyDescent="0.3">
      <c r="A9" s="128" t="s">
        <v>0</v>
      </c>
      <c r="B9" s="128" t="s">
        <v>18</v>
      </c>
      <c r="C9" s="128" t="s">
        <v>2</v>
      </c>
      <c r="D9" s="128" t="s">
        <v>3</v>
      </c>
      <c r="E9" s="128" t="s">
        <v>4</v>
      </c>
      <c r="F9" s="128"/>
    </row>
    <row r="10" spans="1:9" ht="13.8" customHeight="1" x14ac:dyDescent="0.3">
      <c r="A10" s="128"/>
      <c r="B10" s="128"/>
      <c r="C10" s="128"/>
      <c r="D10" s="128"/>
      <c r="E10" s="128" t="s">
        <v>5</v>
      </c>
      <c r="F10" s="128" t="s">
        <v>6</v>
      </c>
    </row>
    <row r="11" spans="1:9" ht="13.8" customHeight="1" x14ac:dyDescent="0.3">
      <c r="A11" s="128"/>
      <c r="B11" s="128"/>
      <c r="C11" s="128"/>
      <c r="D11" s="128"/>
      <c r="E11" s="128"/>
      <c r="F11" s="128"/>
    </row>
    <row r="12" spans="1:9" ht="13.8" customHeight="1" x14ac:dyDescent="0.3">
      <c r="A12" s="127">
        <v>1</v>
      </c>
      <c r="B12" s="127">
        <v>2</v>
      </c>
      <c r="C12" s="127">
        <v>3</v>
      </c>
      <c r="D12" s="127">
        <v>4</v>
      </c>
      <c r="E12" s="127">
        <v>5</v>
      </c>
      <c r="F12" s="127">
        <v>6</v>
      </c>
    </row>
    <row r="13" spans="1:9" ht="21" customHeight="1" x14ac:dyDescent="0.3">
      <c r="A13" s="136" t="s">
        <v>17</v>
      </c>
      <c r="B13" s="137"/>
      <c r="C13" s="137"/>
      <c r="D13" s="137"/>
      <c r="E13" s="137"/>
      <c r="F13" s="138"/>
    </row>
    <row r="14" spans="1:9" x14ac:dyDescent="0.3">
      <c r="A14" s="49">
        <v>200000</v>
      </c>
      <c r="B14" s="50" t="s">
        <v>16</v>
      </c>
      <c r="C14" s="51">
        <f>D14+E14</f>
        <v>0</v>
      </c>
      <c r="D14" s="51">
        <v>-1444000</v>
      </c>
      <c r="E14" s="51">
        <v>1444000</v>
      </c>
      <c r="F14" s="51">
        <v>1444000</v>
      </c>
    </row>
    <row r="15" spans="1:9" ht="27.6" x14ac:dyDescent="0.3">
      <c r="A15" s="49">
        <v>208000</v>
      </c>
      <c r="B15" s="50" t="s">
        <v>15</v>
      </c>
      <c r="C15" s="51">
        <f>D15+E15</f>
        <v>0</v>
      </c>
      <c r="D15" s="51">
        <v>-1444000</v>
      </c>
      <c r="E15" s="51">
        <v>1444000</v>
      </c>
      <c r="F15" s="51">
        <v>1444000</v>
      </c>
    </row>
    <row r="16" spans="1:9" ht="41.4" x14ac:dyDescent="0.3">
      <c r="A16" s="52">
        <v>208400</v>
      </c>
      <c r="B16" s="53" t="s">
        <v>53</v>
      </c>
      <c r="C16" s="54">
        <f>D16+E16</f>
        <v>0</v>
      </c>
      <c r="D16" s="54">
        <v>-1444000</v>
      </c>
      <c r="E16" s="54">
        <v>1444000</v>
      </c>
      <c r="F16" s="54">
        <v>1444000</v>
      </c>
    </row>
    <row r="17" spans="1:6" x14ac:dyDescent="0.3">
      <c r="A17" s="2" t="s">
        <v>8</v>
      </c>
      <c r="B17" s="50" t="s">
        <v>11</v>
      </c>
      <c r="C17" s="51">
        <f>D17+E17</f>
        <v>0</v>
      </c>
      <c r="D17" s="51">
        <v>-1444000</v>
      </c>
      <c r="E17" s="51">
        <v>1444000</v>
      </c>
      <c r="F17" s="51">
        <v>1444000</v>
      </c>
    </row>
    <row r="18" spans="1:6" x14ac:dyDescent="0.3">
      <c r="A18" s="136" t="s">
        <v>14</v>
      </c>
      <c r="B18" s="137"/>
      <c r="C18" s="137"/>
      <c r="D18" s="137"/>
      <c r="E18" s="137"/>
      <c r="F18" s="138"/>
    </row>
    <row r="19" spans="1:6" x14ac:dyDescent="0.3">
      <c r="A19" s="49">
        <v>600000</v>
      </c>
      <c r="B19" s="50" t="s">
        <v>13</v>
      </c>
      <c r="C19" s="51">
        <f>D19+E19</f>
        <v>0</v>
      </c>
      <c r="D19" s="51">
        <v>-1444000</v>
      </c>
      <c r="E19" s="51">
        <v>1444000</v>
      </c>
      <c r="F19" s="51">
        <v>1444000</v>
      </c>
    </row>
    <row r="20" spans="1:6" x14ac:dyDescent="0.3">
      <c r="A20" s="49">
        <v>602000</v>
      </c>
      <c r="B20" s="50" t="s">
        <v>12</v>
      </c>
      <c r="C20" s="51">
        <f>D20+E20</f>
        <v>0</v>
      </c>
      <c r="D20" s="51">
        <v>-1444000</v>
      </c>
      <c r="E20" s="51">
        <v>1444000</v>
      </c>
      <c r="F20" s="51">
        <v>1444000</v>
      </c>
    </row>
    <row r="21" spans="1:6" ht="41.4" x14ac:dyDescent="0.3">
      <c r="A21" s="52">
        <v>602400</v>
      </c>
      <c r="B21" s="53" t="s">
        <v>53</v>
      </c>
      <c r="C21" s="54">
        <f>D21+E21</f>
        <v>0</v>
      </c>
      <c r="D21" s="54">
        <v>-1444000</v>
      </c>
      <c r="E21" s="54">
        <v>1444000</v>
      </c>
      <c r="F21" s="54">
        <v>1444000</v>
      </c>
    </row>
    <row r="22" spans="1:6" ht="21" customHeight="1" x14ac:dyDescent="0.3">
      <c r="A22" s="2" t="s">
        <v>8</v>
      </c>
      <c r="B22" s="50" t="s">
        <v>11</v>
      </c>
      <c r="C22" s="51">
        <f>D22+E22</f>
        <v>0</v>
      </c>
      <c r="D22" s="51">
        <v>-1444000</v>
      </c>
      <c r="E22" s="51">
        <v>1444000</v>
      </c>
      <c r="F22" s="51">
        <v>1444000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="80" zoomScaleNormal="100" zoomScaleSheetLayoutView="80" workbookViewId="0">
      <selection activeCell="H44" sqref="H44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55" customFormat="1" ht="37.5" customHeight="1" x14ac:dyDescent="0.35">
      <c r="H1" s="56"/>
      <c r="L1" s="146" t="s">
        <v>247</v>
      </c>
      <c r="M1" s="146"/>
      <c r="N1" s="146"/>
      <c r="O1" s="146"/>
      <c r="P1" s="146"/>
    </row>
    <row r="2" spans="1:16" s="55" customFormat="1" ht="16.2" customHeight="1" x14ac:dyDescent="0.35">
      <c r="H2" s="57"/>
      <c r="I2" s="57"/>
      <c r="L2" s="146" t="s">
        <v>33</v>
      </c>
      <c r="M2" s="146"/>
      <c r="N2" s="146"/>
      <c r="O2" s="146"/>
      <c r="P2" s="84"/>
    </row>
    <row r="3" spans="1:16" s="55" customFormat="1" ht="27.6" customHeight="1" x14ac:dyDescent="0.35">
      <c r="H3" s="57"/>
      <c r="I3" s="57"/>
      <c r="L3" s="147" t="s">
        <v>244</v>
      </c>
      <c r="M3" s="147"/>
      <c r="N3" s="147"/>
      <c r="O3" s="147"/>
      <c r="P3" s="84"/>
    </row>
    <row r="4" spans="1:16" s="55" customFormat="1" ht="6" customHeight="1" x14ac:dyDescent="0.4">
      <c r="C4" s="58"/>
      <c r="D4" s="58"/>
      <c r="E4" s="134"/>
      <c r="F4" s="134"/>
      <c r="G4" s="134"/>
      <c r="H4" s="134"/>
      <c r="I4" s="134"/>
    </row>
    <row r="5" spans="1:16" s="55" customFormat="1" ht="18.600000000000001" customHeight="1" x14ac:dyDescent="0.3">
      <c r="A5" s="135" t="s">
        <v>34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 s="59" customFormat="1" ht="39.6" customHeight="1" x14ac:dyDescent="0.35">
      <c r="A6" s="130" t="s">
        <v>62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s="59" customFormat="1" ht="48.75" customHeight="1" x14ac:dyDescent="0.35">
      <c r="A7" s="131" t="s">
        <v>9</v>
      </c>
      <c r="B7" s="131"/>
      <c r="E7" s="60"/>
      <c r="F7" s="60"/>
      <c r="G7" s="60"/>
      <c r="H7" s="60"/>
      <c r="I7" s="60"/>
    </row>
    <row r="8" spans="1:16" s="59" customFormat="1" ht="27" customHeight="1" x14ac:dyDescent="0.4">
      <c r="A8" s="61" t="s">
        <v>10</v>
      </c>
      <c r="B8" s="61"/>
      <c r="E8" s="81"/>
      <c r="G8" s="58"/>
    </row>
    <row r="10" spans="1:16" ht="15.6" x14ac:dyDescent="0.3">
      <c r="P10" s="62" t="s">
        <v>35</v>
      </c>
    </row>
    <row r="11" spans="1:16" ht="13.8" customHeight="1" x14ac:dyDescent="0.3">
      <c r="A11" s="145" t="s">
        <v>19</v>
      </c>
      <c r="B11" s="145" t="s">
        <v>20</v>
      </c>
      <c r="C11" s="145" t="s">
        <v>21</v>
      </c>
      <c r="D11" s="128" t="s">
        <v>22</v>
      </c>
      <c r="E11" s="128" t="s">
        <v>3</v>
      </c>
      <c r="F11" s="128"/>
      <c r="G11" s="128"/>
      <c r="H11" s="128"/>
      <c r="I11" s="128"/>
      <c r="J11" s="128" t="s">
        <v>4</v>
      </c>
      <c r="K11" s="128"/>
      <c r="L11" s="128"/>
      <c r="M11" s="128"/>
      <c r="N11" s="128"/>
      <c r="O11" s="128"/>
      <c r="P11" s="128" t="s">
        <v>23</v>
      </c>
    </row>
    <row r="12" spans="1:16" ht="13.8" customHeight="1" x14ac:dyDescent="0.3">
      <c r="A12" s="128"/>
      <c r="B12" s="128"/>
      <c r="C12" s="128"/>
      <c r="D12" s="128"/>
      <c r="E12" s="128" t="s">
        <v>5</v>
      </c>
      <c r="F12" s="128" t="s">
        <v>24</v>
      </c>
      <c r="G12" s="128" t="s">
        <v>25</v>
      </c>
      <c r="H12" s="128"/>
      <c r="I12" s="128" t="s">
        <v>26</v>
      </c>
      <c r="J12" s="128" t="s">
        <v>5</v>
      </c>
      <c r="K12" s="128" t="s">
        <v>6</v>
      </c>
      <c r="L12" s="128" t="s">
        <v>24</v>
      </c>
      <c r="M12" s="128" t="s">
        <v>25</v>
      </c>
      <c r="N12" s="128"/>
      <c r="O12" s="128" t="s">
        <v>26</v>
      </c>
      <c r="P12" s="128"/>
    </row>
    <row r="13" spans="1:16" ht="13.8" customHeight="1" x14ac:dyDescent="0.3">
      <c r="A13" s="128"/>
      <c r="B13" s="128"/>
      <c r="C13" s="128"/>
      <c r="D13" s="128"/>
      <c r="E13" s="128"/>
      <c r="F13" s="128"/>
      <c r="G13" s="128" t="s">
        <v>27</v>
      </c>
      <c r="H13" s="128" t="s">
        <v>28</v>
      </c>
      <c r="I13" s="128"/>
      <c r="J13" s="128"/>
      <c r="K13" s="128"/>
      <c r="L13" s="128"/>
      <c r="M13" s="128" t="s">
        <v>27</v>
      </c>
      <c r="N13" s="128" t="s">
        <v>28</v>
      </c>
      <c r="O13" s="128"/>
      <c r="P13" s="128"/>
    </row>
    <row r="14" spans="1:16" ht="44.25" customHeight="1" x14ac:dyDescent="0.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spans="1:16" x14ac:dyDescent="0.3">
      <c r="A15" s="127">
        <v>1</v>
      </c>
      <c r="B15" s="127">
        <v>2</v>
      </c>
      <c r="C15" s="127">
        <v>3</v>
      </c>
      <c r="D15" s="127">
        <v>4</v>
      </c>
      <c r="E15" s="127">
        <v>5</v>
      </c>
      <c r="F15" s="127">
        <v>6</v>
      </c>
      <c r="G15" s="127">
        <v>7</v>
      </c>
      <c r="H15" s="127">
        <v>8</v>
      </c>
      <c r="I15" s="127">
        <v>9</v>
      </c>
      <c r="J15" s="127">
        <v>10</v>
      </c>
      <c r="K15" s="127">
        <v>11</v>
      </c>
      <c r="L15" s="127">
        <v>12</v>
      </c>
      <c r="M15" s="127">
        <v>13</v>
      </c>
      <c r="N15" s="127">
        <v>14</v>
      </c>
      <c r="O15" s="127">
        <v>15</v>
      </c>
      <c r="P15" s="127">
        <v>16</v>
      </c>
    </row>
    <row r="16" spans="1:16" x14ac:dyDescent="0.3">
      <c r="A16" s="67" t="s">
        <v>82</v>
      </c>
      <c r="B16" s="68"/>
      <c r="C16" s="69"/>
      <c r="D16" s="70" t="s">
        <v>83</v>
      </c>
      <c r="E16" s="71">
        <v>958396</v>
      </c>
      <c r="F16" s="71">
        <v>861673</v>
      </c>
      <c r="G16" s="71">
        <v>425877</v>
      </c>
      <c r="H16" s="71">
        <v>160604</v>
      </c>
      <c r="I16" s="71">
        <v>96723</v>
      </c>
      <c r="J16" s="71">
        <v>157200</v>
      </c>
      <c r="K16" s="71">
        <v>152000</v>
      </c>
      <c r="L16" s="71">
        <v>5200</v>
      </c>
      <c r="M16" s="71">
        <v>0</v>
      </c>
      <c r="N16" s="71">
        <v>0</v>
      </c>
      <c r="O16" s="71">
        <v>152000</v>
      </c>
      <c r="P16" s="71">
        <f t="shared" ref="P16:P45" si="0">E16+J16</f>
        <v>1115596</v>
      </c>
    </row>
    <row r="17" spans="1:16" x14ac:dyDescent="0.3">
      <c r="A17" s="67" t="s">
        <v>84</v>
      </c>
      <c r="B17" s="68"/>
      <c r="C17" s="69"/>
      <c r="D17" s="70" t="s">
        <v>83</v>
      </c>
      <c r="E17" s="71">
        <v>958396</v>
      </c>
      <c r="F17" s="71">
        <v>861673</v>
      </c>
      <c r="G17" s="71">
        <v>425877</v>
      </c>
      <c r="H17" s="71">
        <v>160604</v>
      </c>
      <c r="I17" s="71">
        <v>96723</v>
      </c>
      <c r="J17" s="71">
        <v>157200</v>
      </c>
      <c r="K17" s="71">
        <v>152000</v>
      </c>
      <c r="L17" s="71">
        <v>5200</v>
      </c>
      <c r="M17" s="71">
        <v>0</v>
      </c>
      <c r="N17" s="71">
        <v>0</v>
      </c>
      <c r="O17" s="71">
        <v>152000</v>
      </c>
      <c r="P17" s="71">
        <f t="shared" si="0"/>
        <v>1115596</v>
      </c>
    </row>
    <row r="18" spans="1:16" ht="91.2" customHeight="1" x14ac:dyDescent="0.3">
      <c r="A18" s="72" t="s">
        <v>85</v>
      </c>
      <c r="B18" s="72" t="s">
        <v>86</v>
      </c>
      <c r="C18" s="73" t="s">
        <v>87</v>
      </c>
      <c r="D18" s="74" t="s">
        <v>88</v>
      </c>
      <c r="E18" s="75">
        <v>646069</v>
      </c>
      <c r="F18" s="75">
        <v>646069</v>
      </c>
      <c r="G18" s="75">
        <v>425877</v>
      </c>
      <c r="H18" s="75">
        <v>0</v>
      </c>
      <c r="I18" s="75">
        <v>0</v>
      </c>
      <c r="J18" s="75">
        <v>52000</v>
      </c>
      <c r="K18" s="75">
        <v>52000</v>
      </c>
      <c r="L18" s="75">
        <v>0</v>
      </c>
      <c r="M18" s="75">
        <v>0</v>
      </c>
      <c r="N18" s="75">
        <v>0</v>
      </c>
      <c r="O18" s="75">
        <v>52000</v>
      </c>
      <c r="P18" s="75">
        <f t="shared" si="0"/>
        <v>698069</v>
      </c>
    </row>
    <row r="19" spans="1:16" x14ac:dyDescent="0.3">
      <c r="A19" s="72" t="s">
        <v>89</v>
      </c>
      <c r="B19" s="72" t="s">
        <v>90</v>
      </c>
      <c r="C19" s="73" t="s">
        <v>91</v>
      </c>
      <c r="D19" s="74" t="s">
        <v>92</v>
      </c>
      <c r="E19" s="75">
        <v>21000</v>
      </c>
      <c r="F19" s="75">
        <v>21000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f t="shared" si="0"/>
        <v>21000</v>
      </c>
    </row>
    <row r="20" spans="1:16" ht="51.6" customHeight="1" x14ac:dyDescent="0.3">
      <c r="A20" s="72" t="s">
        <v>227</v>
      </c>
      <c r="B20" s="72" t="s">
        <v>228</v>
      </c>
      <c r="C20" s="73" t="s">
        <v>54</v>
      </c>
      <c r="D20" s="74" t="s">
        <v>229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791000</v>
      </c>
      <c r="K20" s="75">
        <v>791000</v>
      </c>
      <c r="L20" s="75">
        <v>0</v>
      </c>
      <c r="M20" s="75">
        <v>0</v>
      </c>
      <c r="N20" s="75">
        <v>0</v>
      </c>
      <c r="O20" s="75">
        <v>791000</v>
      </c>
      <c r="P20" s="75">
        <f t="shared" si="0"/>
        <v>791000</v>
      </c>
    </row>
    <row r="21" spans="1:16" ht="72.599999999999994" customHeight="1" x14ac:dyDescent="0.3">
      <c r="A21" s="72" t="s">
        <v>95</v>
      </c>
      <c r="B21" s="72" t="s">
        <v>96</v>
      </c>
      <c r="C21" s="73" t="s">
        <v>93</v>
      </c>
      <c r="D21" s="74" t="s">
        <v>97</v>
      </c>
      <c r="E21" s="75">
        <v>39604</v>
      </c>
      <c r="F21" s="75">
        <v>39604</v>
      </c>
      <c r="G21" s="75">
        <v>0</v>
      </c>
      <c r="H21" s="75">
        <v>24604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f t="shared" si="0"/>
        <v>39604</v>
      </c>
    </row>
    <row r="22" spans="1:16" ht="65.400000000000006" customHeight="1" x14ac:dyDescent="0.3">
      <c r="A22" s="72" t="s">
        <v>98</v>
      </c>
      <c r="B22" s="72" t="s">
        <v>99</v>
      </c>
      <c r="C22" s="73" t="s">
        <v>100</v>
      </c>
      <c r="D22" s="74" t="s">
        <v>101</v>
      </c>
      <c r="E22" s="75">
        <v>96723</v>
      </c>
      <c r="F22" s="75">
        <v>0</v>
      </c>
      <c r="G22" s="75">
        <v>0</v>
      </c>
      <c r="H22" s="75">
        <v>0</v>
      </c>
      <c r="I22" s="75">
        <v>96723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f t="shared" si="0"/>
        <v>96723</v>
      </c>
    </row>
    <row r="23" spans="1:16" ht="50.4" customHeight="1" x14ac:dyDescent="0.3">
      <c r="A23" s="72" t="s">
        <v>102</v>
      </c>
      <c r="B23" s="72" t="s">
        <v>103</v>
      </c>
      <c r="C23" s="73" t="s">
        <v>100</v>
      </c>
      <c r="D23" s="74" t="s">
        <v>104</v>
      </c>
      <c r="E23" s="75">
        <v>155000</v>
      </c>
      <c r="F23" s="75">
        <v>155000</v>
      </c>
      <c r="G23" s="75">
        <v>0</v>
      </c>
      <c r="H23" s="75">
        <v>150000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f t="shared" si="0"/>
        <v>155000</v>
      </c>
    </row>
    <row r="24" spans="1:16" ht="51.6" customHeight="1" x14ac:dyDescent="0.3">
      <c r="A24" s="72" t="s">
        <v>105</v>
      </c>
      <c r="B24" s="72" t="s">
        <v>106</v>
      </c>
      <c r="C24" s="73" t="s">
        <v>100</v>
      </c>
      <c r="D24" s="74" t="s">
        <v>107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-300000</v>
      </c>
      <c r="K24" s="75">
        <v>-300000</v>
      </c>
      <c r="L24" s="75">
        <v>0</v>
      </c>
      <c r="M24" s="75">
        <v>0</v>
      </c>
      <c r="N24" s="75">
        <v>0</v>
      </c>
      <c r="O24" s="75">
        <v>-300000</v>
      </c>
      <c r="P24" s="75">
        <f t="shared" si="0"/>
        <v>-300000</v>
      </c>
    </row>
    <row r="25" spans="1:16" ht="27.6" x14ac:dyDescent="0.3">
      <c r="A25" s="72" t="s">
        <v>226</v>
      </c>
      <c r="B25" s="72" t="s">
        <v>230</v>
      </c>
      <c r="C25" s="73" t="s">
        <v>231</v>
      </c>
      <c r="D25" s="74" t="s">
        <v>232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300000</v>
      </c>
      <c r="K25" s="75">
        <v>300000</v>
      </c>
      <c r="L25" s="75">
        <v>0</v>
      </c>
      <c r="M25" s="75">
        <v>0</v>
      </c>
      <c r="N25" s="75">
        <v>0</v>
      </c>
      <c r="O25" s="75">
        <v>300000</v>
      </c>
      <c r="P25" s="75">
        <f t="shared" si="0"/>
        <v>300000</v>
      </c>
    </row>
    <row r="26" spans="1:16" ht="27.6" x14ac:dyDescent="0.3">
      <c r="A26" s="72" t="s">
        <v>108</v>
      </c>
      <c r="B26" s="72" t="s">
        <v>109</v>
      </c>
      <c r="C26" s="73" t="s">
        <v>110</v>
      </c>
      <c r="D26" s="74" t="s">
        <v>111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-791000</v>
      </c>
      <c r="K26" s="75">
        <v>-791000</v>
      </c>
      <c r="L26" s="75">
        <v>0</v>
      </c>
      <c r="M26" s="75">
        <v>0</v>
      </c>
      <c r="N26" s="75">
        <v>0</v>
      </c>
      <c r="O26" s="75">
        <v>-791000</v>
      </c>
      <c r="P26" s="75">
        <f t="shared" si="0"/>
        <v>-791000</v>
      </c>
    </row>
    <row r="27" spans="1:16" ht="27.6" x14ac:dyDescent="0.3">
      <c r="A27" s="72" t="s">
        <v>112</v>
      </c>
      <c r="B27" s="72" t="s">
        <v>113</v>
      </c>
      <c r="C27" s="73" t="s">
        <v>114</v>
      </c>
      <c r="D27" s="74" t="s">
        <v>115</v>
      </c>
      <c r="E27" s="75">
        <v>0</v>
      </c>
      <c r="F27" s="75">
        <v>0</v>
      </c>
      <c r="G27" s="75">
        <v>0</v>
      </c>
      <c r="H27" s="75">
        <v>-14000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f t="shared" si="0"/>
        <v>0</v>
      </c>
    </row>
    <row r="28" spans="1:16" x14ac:dyDescent="0.3">
      <c r="A28" s="72" t="s">
        <v>206</v>
      </c>
      <c r="B28" s="72" t="s">
        <v>207</v>
      </c>
      <c r="C28" s="73" t="s">
        <v>208</v>
      </c>
      <c r="D28" s="74" t="s">
        <v>209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100000</v>
      </c>
      <c r="K28" s="75">
        <v>100000</v>
      </c>
      <c r="L28" s="75">
        <v>0</v>
      </c>
      <c r="M28" s="75">
        <v>0</v>
      </c>
      <c r="N28" s="75">
        <v>0</v>
      </c>
      <c r="O28" s="75">
        <v>100000</v>
      </c>
      <c r="P28" s="75">
        <f t="shared" si="0"/>
        <v>100000</v>
      </c>
    </row>
    <row r="29" spans="1:16" ht="27.6" x14ac:dyDescent="0.3">
      <c r="A29" s="72" t="s">
        <v>210</v>
      </c>
      <c r="B29" s="72" t="s">
        <v>211</v>
      </c>
      <c r="C29" s="73" t="s">
        <v>116</v>
      </c>
      <c r="D29" s="74" t="s">
        <v>212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5200</v>
      </c>
      <c r="K29" s="75">
        <v>0</v>
      </c>
      <c r="L29" s="75">
        <v>5200</v>
      </c>
      <c r="M29" s="75">
        <v>0</v>
      </c>
      <c r="N29" s="75">
        <v>0</v>
      </c>
      <c r="O29" s="75">
        <v>0</v>
      </c>
      <c r="P29" s="75">
        <f t="shared" si="0"/>
        <v>5200</v>
      </c>
    </row>
    <row r="30" spans="1:16" ht="27.6" x14ac:dyDescent="0.3">
      <c r="A30" s="67" t="s">
        <v>29</v>
      </c>
      <c r="B30" s="68"/>
      <c r="C30" s="69"/>
      <c r="D30" s="70" t="s">
        <v>30</v>
      </c>
      <c r="E30" s="71">
        <v>2244513</v>
      </c>
      <c r="F30" s="71">
        <v>2244513</v>
      </c>
      <c r="G30" s="71">
        <v>960740</v>
      </c>
      <c r="H30" s="71">
        <v>51408</v>
      </c>
      <c r="I30" s="71">
        <v>0</v>
      </c>
      <c r="J30" s="71">
        <v>445000</v>
      </c>
      <c r="K30" s="71">
        <v>445000</v>
      </c>
      <c r="L30" s="71">
        <v>0</v>
      </c>
      <c r="M30" s="71">
        <v>0</v>
      </c>
      <c r="N30" s="71">
        <v>0</v>
      </c>
      <c r="O30" s="71">
        <v>445000</v>
      </c>
      <c r="P30" s="71">
        <f t="shared" si="0"/>
        <v>2689513</v>
      </c>
    </row>
    <row r="31" spans="1:16" ht="27.6" x14ac:dyDescent="0.3">
      <c r="A31" s="67" t="s">
        <v>31</v>
      </c>
      <c r="B31" s="68"/>
      <c r="C31" s="69"/>
      <c r="D31" s="70" t="s">
        <v>30</v>
      </c>
      <c r="E31" s="71">
        <v>2244513</v>
      </c>
      <c r="F31" s="71">
        <v>2244513</v>
      </c>
      <c r="G31" s="71">
        <v>960740</v>
      </c>
      <c r="H31" s="71">
        <v>51408</v>
      </c>
      <c r="I31" s="71">
        <v>0</v>
      </c>
      <c r="J31" s="71">
        <v>445000</v>
      </c>
      <c r="K31" s="71">
        <v>445000</v>
      </c>
      <c r="L31" s="71">
        <v>0</v>
      </c>
      <c r="M31" s="71">
        <v>0</v>
      </c>
      <c r="N31" s="71">
        <v>0</v>
      </c>
      <c r="O31" s="71">
        <v>445000</v>
      </c>
      <c r="P31" s="71">
        <f t="shared" si="0"/>
        <v>2689513</v>
      </c>
    </row>
    <row r="32" spans="1:16" x14ac:dyDescent="0.3">
      <c r="A32" s="72" t="s">
        <v>213</v>
      </c>
      <c r="B32" s="72" t="s">
        <v>90</v>
      </c>
      <c r="C32" s="73" t="s">
        <v>91</v>
      </c>
      <c r="D32" s="74" t="s">
        <v>92</v>
      </c>
      <c r="E32" s="75">
        <v>15000</v>
      </c>
      <c r="F32" s="75">
        <v>15000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f t="shared" si="0"/>
        <v>15000</v>
      </c>
    </row>
    <row r="33" spans="1:16" x14ac:dyDescent="0.3">
      <c r="A33" s="72" t="s">
        <v>119</v>
      </c>
      <c r="B33" s="72" t="s">
        <v>94</v>
      </c>
      <c r="C33" s="73" t="s">
        <v>120</v>
      </c>
      <c r="D33" s="74" t="s">
        <v>121</v>
      </c>
      <c r="E33" s="75">
        <v>605201</v>
      </c>
      <c r="F33" s="75">
        <v>605201</v>
      </c>
      <c r="G33" s="75">
        <v>175240</v>
      </c>
      <c r="H33" s="75">
        <v>51408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f t="shared" si="0"/>
        <v>605201</v>
      </c>
    </row>
    <row r="34" spans="1:16" ht="41.4" x14ac:dyDescent="0.3">
      <c r="A34" s="72" t="s">
        <v>122</v>
      </c>
      <c r="B34" s="72" t="s">
        <v>123</v>
      </c>
      <c r="C34" s="73" t="s">
        <v>124</v>
      </c>
      <c r="D34" s="74" t="s">
        <v>125</v>
      </c>
      <c r="E34" s="75">
        <v>1523802</v>
      </c>
      <c r="F34" s="75">
        <v>1523802</v>
      </c>
      <c r="G34" s="75">
        <v>740000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f t="shared" si="0"/>
        <v>1523802</v>
      </c>
    </row>
    <row r="35" spans="1:16" ht="27.6" x14ac:dyDescent="0.3">
      <c r="A35" s="72" t="s">
        <v>214</v>
      </c>
      <c r="B35" s="72" t="s">
        <v>215</v>
      </c>
      <c r="C35" s="73" t="s">
        <v>216</v>
      </c>
      <c r="D35" s="74" t="s">
        <v>217</v>
      </c>
      <c r="E35" s="75">
        <v>55510</v>
      </c>
      <c r="F35" s="75">
        <v>55510</v>
      </c>
      <c r="G35" s="75">
        <v>45500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f t="shared" si="0"/>
        <v>55510</v>
      </c>
    </row>
    <row r="36" spans="1:16" x14ac:dyDescent="0.3">
      <c r="A36" s="72" t="s">
        <v>218</v>
      </c>
      <c r="B36" s="72" t="s">
        <v>219</v>
      </c>
      <c r="C36" s="73" t="s">
        <v>54</v>
      </c>
      <c r="D36" s="74" t="s">
        <v>220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400000</v>
      </c>
      <c r="K36" s="75">
        <v>400000</v>
      </c>
      <c r="L36" s="75">
        <v>0</v>
      </c>
      <c r="M36" s="75">
        <v>0</v>
      </c>
      <c r="N36" s="75">
        <v>0</v>
      </c>
      <c r="O36" s="75">
        <v>400000</v>
      </c>
      <c r="P36" s="75">
        <f t="shared" si="0"/>
        <v>400000</v>
      </c>
    </row>
    <row r="37" spans="1:16" ht="45.6" customHeight="1" x14ac:dyDescent="0.3">
      <c r="A37" s="72" t="s">
        <v>126</v>
      </c>
      <c r="B37" s="72" t="s">
        <v>127</v>
      </c>
      <c r="C37" s="73" t="s">
        <v>128</v>
      </c>
      <c r="D37" s="74" t="s">
        <v>129</v>
      </c>
      <c r="E37" s="75">
        <v>25000</v>
      </c>
      <c r="F37" s="75">
        <v>25000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f t="shared" si="0"/>
        <v>25000</v>
      </c>
    </row>
    <row r="38" spans="1:16" ht="41.4" x14ac:dyDescent="0.3">
      <c r="A38" s="72" t="s">
        <v>130</v>
      </c>
      <c r="B38" s="72" t="s">
        <v>131</v>
      </c>
      <c r="C38" s="73" t="s">
        <v>132</v>
      </c>
      <c r="D38" s="74" t="s">
        <v>133</v>
      </c>
      <c r="E38" s="75">
        <v>20000</v>
      </c>
      <c r="F38" s="75">
        <v>20000</v>
      </c>
      <c r="G38" s="75">
        <v>0</v>
      </c>
      <c r="H38" s="75">
        <v>0</v>
      </c>
      <c r="I38" s="75">
        <v>0</v>
      </c>
      <c r="J38" s="75">
        <v>45000</v>
      </c>
      <c r="K38" s="75">
        <v>45000</v>
      </c>
      <c r="L38" s="75">
        <v>0</v>
      </c>
      <c r="M38" s="75">
        <v>0</v>
      </c>
      <c r="N38" s="75">
        <v>0</v>
      </c>
      <c r="O38" s="75">
        <v>45000</v>
      </c>
      <c r="P38" s="75">
        <f t="shared" si="0"/>
        <v>65000</v>
      </c>
    </row>
    <row r="39" spans="1:16" ht="27.6" x14ac:dyDescent="0.3">
      <c r="A39" s="67" t="s">
        <v>134</v>
      </c>
      <c r="B39" s="68"/>
      <c r="C39" s="69"/>
      <c r="D39" s="70" t="s">
        <v>248</v>
      </c>
      <c r="E39" s="71">
        <v>853105</v>
      </c>
      <c r="F39" s="71">
        <v>853105</v>
      </c>
      <c r="G39" s="71">
        <v>0</v>
      </c>
      <c r="H39" s="71">
        <v>0</v>
      </c>
      <c r="I39" s="71">
        <v>0</v>
      </c>
      <c r="J39" s="71">
        <v>847000</v>
      </c>
      <c r="K39" s="71">
        <v>847000</v>
      </c>
      <c r="L39" s="71">
        <v>0</v>
      </c>
      <c r="M39" s="71">
        <v>0</v>
      </c>
      <c r="N39" s="71">
        <v>0</v>
      </c>
      <c r="O39" s="71">
        <v>847000</v>
      </c>
      <c r="P39" s="71">
        <f t="shared" si="0"/>
        <v>1700105</v>
      </c>
    </row>
    <row r="40" spans="1:16" ht="27.6" x14ac:dyDescent="0.3">
      <c r="A40" s="67" t="s">
        <v>135</v>
      </c>
      <c r="B40" s="68"/>
      <c r="C40" s="69"/>
      <c r="D40" s="70" t="s">
        <v>248</v>
      </c>
      <c r="E40" s="71">
        <v>853105</v>
      </c>
      <c r="F40" s="71">
        <v>853105</v>
      </c>
      <c r="G40" s="71">
        <v>0</v>
      </c>
      <c r="H40" s="71">
        <v>0</v>
      </c>
      <c r="I40" s="71">
        <v>0</v>
      </c>
      <c r="J40" s="71">
        <v>847000</v>
      </c>
      <c r="K40" s="71">
        <v>847000</v>
      </c>
      <c r="L40" s="71">
        <v>0</v>
      </c>
      <c r="M40" s="71">
        <v>0</v>
      </c>
      <c r="N40" s="71">
        <v>0</v>
      </c>
      <c r="O40" s="71">
        <v>847000</v>
      </c>
      <c r="P40" s="71">
        <f t="shared" si="0"/>
        <v>1700105</v>
      </c>
    </row>
    <row r="41" spans="1:16" ht="41.4" x14ac:dyDescent="0.3">
      <c r="A41" s="72" t="s">
        <v>136</v>
      </c>
      <c r="B41" s="72" t="s">
        <v>117</v>
      </c>
      <c r="C41" s="73" t="s">
        <v>87</v>
      </c>
      <c r="D41" s="74" t="s">
        <v>118</v>
      </c>
      <c r="E41" s="75">
        <v>7000</v>
      </c>
      <c r="F41" s="75">
        <v>7000</v>
      </c>
      <c r="G41" s="75">
        <v>0</v>
      </c>
      <c r="H41" s="75">
        <v>0</v>
      </c>
      <c r="I41" s="75">
        <v>0</v>
      </c>
      <c r="J41" s="75">
        <v>30000</v>
      </c>
      <c r="K41" s="75">
        <v>30000</v>
      </c>
      <c r="L41" s="75">
        <v>0</v>
      </c>
      <c r="M41" s="75">
        <v>0</v>
      </c>
      <c r="N41" s="75">
        <v>0</v>
      </c>
      <c r="O41" s="75">
        <v>30000</v>
      </c>
      <c r="P41" s="75">
        <f t="shared" si="0"/>
        <v>37000</v>
      </c>
    </row>
    <row r="42" spans="1:16" ht="41.4" x14ac:dyDescent="0.3">
      <c r="A42" s="72" t="s">
        <v>137</v>
      </c>
      <c r="B42" s="72" t="s">
        <v>138</v>
      </c>
      <c r="C42" s="73" t="s">
        <v>90</v>
      </c>
      <c r="D42" s="74" t="s">
        <v>139</v>
      </c>
      <c r="E42" s="75">
        <v>176105</v>
      </c>
      <c r="F42" s="75">
        <v>176105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f t="shared" si="0"/>
        <v>176105</v>
      </c>
    </row>
    <row r="43" spans="1:16" x14ac:dyDescent="0.3">
      <c r="A43" s="72" t="s">
        <v>140</v>
      </c>
      <c r="B43" s="72" t="s">
        <v>141</v>
      </c>
      <c r="C43" s="73" t="s">
        <v>90</v>
      </c>
      <c r="D43" s="74" t="s">
        <v>142</v>
      </c>
      <c r="E43" s="75">
        <v>300000</v>
      </c>
      <c r="F43" s="75">
        <v>300000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f t="shared" si="0"/>
        <v>300000</v>
      </c>
    </row>
    <row r="44" spans="1:16" ht="41.4" x14ac:dyDescent="0.3">
      <c r="A44" s="72" t="s">
        <v>143</v>
      </c>
      <c r="B44" s="72" t="s">
        <v>144</v>
      </c>
      <c r="C44" s="73" t="s">
        <v>90</v>
      </c>
      <c r="D44" s="74" t="s">
        <v>145</v>
      </c>
      <c r="E44" s="75">
        <v>370000</v>
      </c>
      <c r="F44" s="75">
        <v>370000</v>
      </c>
      <c r="G44" s="75">
        <v>0</v>
      </c>
      <c r="H44" s="75">
        <v>0</v>
      </c>
      <c r="I44" s="75">
        <v>0</v>
      </c>
      <c r="J44" s="75">
        <v>817000</v>
      </c>
      <c r="K44" s="75">
        <v>817000</v>
      </c>
      <c r="L44" s="75">
        <v>0</v>
      </c>
      <c r="M44" s="75">
        <v>0</v>
      </c>
      <c r="N44" s="75">
        <v>0</v>
      </c>
      <c r="O44" s="75">
        <v>817000</v>
      </c>
      <c r="P44" s="75">
        <f t="shared" si="0"/>
        <v>1187000</v>
      </c>
    </row>
    <row r="45" spans="1:16" x14ac:dyDescent="0.3">
      <c r="A45" s="68" t="s">
        <v>8</v>
      </c>
      <c r="B45" s="67" t="s">
        <v>8</v>
      </c>
      <c r="C45" s="69" t="s">
        <v>8</v>
      </c>
      <c r="D45" s="70" t="s">
        <v>32</v>
      </c>
      <c r="E45" s="71">
        <v>4056014</v>
      </c>
      <c r="F45" s="71">
        <v>3959291</v>
      </c>
      <c r="G45" s="71">
        <v>1386617</v>
      </c>
      <c r="H45" s="71">
        <v>212012</v>
      </c>
      <c r="I45" s="71">
        <v>96723</v>
      </c>
      <c r="J45" s="71">
        <v>1449200</v>
      </c>
      <c r="K45" s="71">
        <v>1444000</v>
      </c>
      <c r="L45" s="71">
        <v>5200</v>
      </c>
      <c r="M45" s="71">
        <v>0</v>
      </c>
      <c r="N45" s="71">
        <v>0</v>
      </c>
      <c r="O45" s="71">
        <v>1444000</v>
      </c>
      <c r="P45" s="71">
        <f t="shared" si="0"/>
        <v>5505214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zoomScale="80" zoomScaleNormal="80" zoomScaleSheetLayoutView="80" workbookViewId="0">
      <selection activeCell="D2" sqref="D2"/>
    </sheetView>
  </sheetViews>
  <sheetFormatPr defaultRowHeight="13.8" x14ac:dyDescent="0.3"/>
  <cols>
    <col min="1" max="2" width="20.77734375" customWidth="1"/>
    <col min="3" max="3" width="100.77734375" customWidth="1"/>
    <col min="4" max="4" width="22.33203125" customWidth="1"/>
  </cols>
  <sheetData>
    <row r="1" spans="1:16" s="3" customFormat="1" ht="37.5" customHeight="1" x14ac:dyDescent="0.35">
      <c r="C1" s="166" t="s">
        <v>249</v>
      </c>
      <c r="D1" s="166"/>
      <c r="H1" s="4"/>
      <c r="L1" s="167"/>
      <c r="M1" s="167"/>
      <c r="N1" s="167"/>
      <c r="O1" s="167"/>
      <c r="P1" s="167"/>
    </row>
    <row r="2" spans="1:16" s="3" customFormat="1" ht="111" customHeight="1" x14ac:dyDescent="0.35">
      <c r="D2" s="12" t="s">
        <v>250</v>
      </c>
      <c r="H2" s="5"/>
      <c r="I2" s="5"/>
      <c r="L2" s="167"/>
      <c r="M2" s="167"/>
      <c r="N2" s="167"/>
      <c r="O2" s="167"/>
      <c r="P2" s="11"/>
    </row>
    <row r="3" spans="1:16" s="3" customFormat="1" ht="50.25" customHeight="1" x14ac:dyDescent="0.3">
      <c r="A3" s="143" t="s">
        <v>34</v>
      </c>
      <c r="B3" s="143"/>
      <c r="C3" s="143"/>
      <c r="D3" s="1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5">
      <c r="A4" s="144" t="s">
        <v>61</v>
      </c>
      <c r="B4" s="144"/>
      <c r="C4" s="144"/>
      <c r="D4" s="14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3">
      <c r="A5" s="15"/>
      <c r="C5" s="164"/>
      <c r="D5" s="165"/>
    </row>
    <row r="6" spans="1:16" x14ac:dyDescent="0.3">
      <c r="A6" s="154"/>
      <c r="B6" s="155"/>
      <c r="C6" s="155"/>
      <c r="D6" s="155"/>
    </row>
    <row r="7" spans="1:16" x14ac:dyDescent="0.3">
      <c r="A7" s="156" t="s">
        <v>9</v>
      </c>
      <c r="B7" s="157"/>
      <c r="C7" s="157"/>
      <c r="D7" s="157"/>
    </row>
    <row r="8" spans="1:16" x14ac:dyDescent="0.3">
      <c r="A8" s="157" t="s">
        <v>10</v>
      </c>
      <c r="B8" s="157"/>
      <c r="C8" s="157"/>
      <c r="D8" s="157"/>
    </row>
    <row r="9" spans="1:16" ht="22.05" customHeight="1" x14ac:dyDescent="0.3">
      <c r="A9" s="16" t="s">
        <v>36</v>
      </c>
    </row>
    <row r="10" spans="1:16" x14ac:dyDescent="0.3">
      <c r="D10" s="17" t="s">
        <v>35</v>
      </c>
    </row>
    <row r="11" spans="1:16" ht="27.6" x14ac:dyDescent="0.3">
      <c r="A11" s="18" t="s">
        <v>37</v>
      </c>
      <c r="B11" s="158" t="s">
        <v>38</v>
      </c>
      <c r="C11" s="159"/>
      <c r="D11" s="19" t="s">
        <v>2</v>
      </c>
    </row>
    <row r="12" spans="1:16" x14ac:dyDescent="0.3">
      <c r="A12" s="20">
        <v>1</v>
      </c>
      <c r="B12" s="160">
        <v>2</v>
      </c>
      <c r="C12" s="161"/>
      <c r="D12" s="21">
        <v>3</v>
      </c>
    </row>
    <row r="13" spans="1:16" x14ac:dyDescent="0.3">
      <c r="A13" s="162" t="s">
        <v>39</v>
      </c>
      <c r="B13" s="163"/>
      <c r="C13" s="163"/>
      <c r="D13" s="163"/>
    </row>
    <row r="14" spans="1:16" s="40" customFormat="1" hidden="1" x14ac:dyDescent="0.3">
      <c r="A14" s="78"/>
      <c r="B14" s="44"/>
      <c r="C14" s="22"/>
      <c r="D14" s="38"/>
    </row>
    <row r="15" spans="1:16" s="40" customFormat="1" hidden="1" x14ac:dyDescent="0.3">
      <c r="A15" s="45"/>
      <c r="B15" s="46"/>
      <c r="C15" s="47"/>
      <c r="D15" s="37"/>
    </row>
    <row r="16" spans="1:16" s="40" customFormat="1" ht="25.8" hidden="1" customHeight="1" x14ac:dyDescent="0.3">
      <c r="A16" s="78" t="s">
        <v>59</v>
      </c>
      <c r="B16" s="44" t="s">
        <v>57</v>
      </c>
      <c r="C16" s="22"/>
      <c r="D16" s="38"/>
    </row>
    <row r="17" spans="1:16" s="40" customFormat="1" hidden="1" x14ac:dyDescent="0.3">
      <c r="A17" s="45" t="s">
        <v>55</v>
      </c>
      <c r="B17" s="46" t="s">
        <v>60</v>
      </c>
      <c r="C17" s="47"/>
      <c r="D17" s="37"/>
    </row>
    <row r="18" spans="1:16" s="40" customFormat="1" ht="28.2" customHeight="1" x14ac:dyDescent="0.3">
      <c r="A18" s="124" t="s">
        <v>221</v>
      </c>
      <c r="B18" s="44" t="s">
        <v>205</v>
      </c>
      <c r="C18" s="22"/>
      <c r="D18" s="38">
        <f>D19</f>
        <v>24604</v>
      </c>
    </row>
    <row r="19" spans="1:16" s="40" customFormat="1" ht="13.8" customHeight="1" x14ac:dyDescent="0.3">
      <c r="A19" s="45" t="s">
        <v>147</v>
      </c>
      <c r="B19" s="46" t="s">
        <v>148</v>
      </c>
      <c r="C19" s="47"/>
      <c r="D19" s="79">
        <v>24604</v>
      </c>
    </row>
    <row r="20" spans="1:16" x14ac:dyDescent="0.3">
      <c r="A20" s="148" t="s">
        <v>40</v>
      </c>
      <c r="B20" s="149"/>
      <c r="C20" s="149"/>
      <c r="D20" s="15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2" customHeight="1" x14ac:dyDescent="0.3">
      <c r="A21" s="39"/>
      <c r="B21" s="41"/>
      <c r="C21" s="42"/>
      <c r="D21" s="42" t="s">
        <v>52</v>
      </c>
    </row>
    <row r="22" spans="1:16" s="1" customFormat="1" x14ac:dyDescent="0.3">
      <c r="A22" s="23" t="s">
        <v>8</v>
      </c>
      <c r="B22" s="24" t="s">
        <v>41</v>
      </c>
      <c r="C22" s="22"/>
      <c r="D22" s="25">
        <f>D23+D24</f>
        <v>24604</v>
      </c>
    </row>
    <row r="23" spans="1:16" s="1" customFormat="1" x14ac:dyDescent="0.3">
      <c r="A23" s="23" t="s">
        <v>8</v>
      </c>
      <c r="B23" s="24" t="s">
        <v>42</v>
      </c>
      <c r="C23" s="22"/>
      <c r="D23" s="25">
        <f>D19</f>
        <v>24604</v>
      </c>
    </row>
    <row r="24" spans="1:16" s="1" customFormat="1" x14ac:dyDescent="0.3">
      <c r="A24" s="23" t="s">
        <v>8</v>
      </c>
      <c r="B24" s="24" t="s">
        <v>43</v>
      </c>
      <c r="C24" s="22"/>
      <c r="D24" s="25">
        <v>0</v>
      </c>
    </row>
    <row r="25" spans="1:16" x14ac:dyDescent="0.3">
      <c r="A25" s="1"/>
      <c r="B25" s="1"/>
      <c r="C25" s="1"/>
      <c r="D25" s="1"/>
    </row>
    <row r="26" spans="1:16" ht="13.8" customHeight="1" x14ac:dyDescent="0.3">
      <c r="A26" s="26" t="s">
        <v>44</v>
      </c>
      <c r="B26" s="1"/>
      <c r="C26" s="1"/>
      <c r="D26" s="27" t="s">
        <v>35</v>
      </c>
    </row>
    <row r="27" spans="1:16" ht="55.2" x14ac:dyDescent="0.3">
      <c r="A27" s="28" t="s">
        <v>45</v>
      </c>
      <c r="B27" s="28" t="s">
        <v>46</v>
      </c>
      <c r="C27" s="28" t="s">
        <v>47</v>
      </c>
      <c r="D27" s="28" t="s">
        <v>2</v>
      </c>
    </row>
    <row r="28" spans="1:16" x14ac:dyDescent="0.3">
      <c r="A28" s="29">
        <v>1</v>
      </c>
      <c r="B28" s="29">
        <v>2</v>
      </c>
      <c r="C28" s="29">
        <v>3</v>
      </c>
      <c r="D28" s="29">
        <v>4</v>
      </c>
    </row>
    <row r="29" spans="1:16" x14ac:dyDescent="0.3">
      <c r="A29" s="151" t="s">
        <v>48</v>
      </c>
      <c r="B29" s="152"/>
      <c r="C29" s="152"/>
      <c r="D29" s="152"/>
    </row>
    <row r="30" spans="1:16" s="40" customFormat="1" x14ac:dyDescent="0.3">
      <c r="A30" s="76" t="s">
        <v>137</v>
      </c>
      <c r="B30" s="76" t="s">
        <v>138</v>
      </c>
      <c r="C30" s="30" t="s">
        <v>139</v>
      </c>
      <c r="D30" s="31">
        <f>D31</f>
        <v>176105</v>
      </c>
    </row>
    <row r="31" spans="1:16" s="40" customFormat="1" ht="28.2" customHeight="1" x14ac:dyDescent="0.3">
      <c r="A31" s="77" t="s">
        <v>146</v>
      </c>
      <c r="B31" s="77" t="s">
        <v>138</v>
      </c>
      <c r="C31" s="87" t="s">
        <v>222</v>
      </c>
      <c r="D31" s="32">
        <v>176105</v>
      </c>
    </row>
    <row r="32" spans="1:16" s="40" customFormat="1" x14ac:dyDescent="0.3">
      <c r="A32" s="76">
        <v>3719770</v>
      </c>
      <c r="B32" s="76">
        <v>9770</v>
      </c>
      <c r="C32" s="30" t="s">
        <v>142</v>
      </c>
      <c r="D32" s="31">
        <f>D33</f>
        <v>300000</v>
      </c>
    </row>
    <row r="33" spans="1:4" s="40" customFormat="1" ht="27" customHeight="1" x14ac:dyDescent="0.3">
      <c r="A33" s="36" t="s">
        <v>149</v>
      </c>
      <c r="B33" s="36" t="s">
        <v>141</v>
      </c>
      <c r="C33" s="88" t="s">
        <v>223</v>
      </c>
      <c r="D33" s="32">
        <v>300000</v>
      </c>
    </row>
    <row r="34" spans="1:4" s="40" customFormat="1" ht="27.6" x14ac:dyDescent="0.3">
      <c r="A34" s="76" t="s">
        <v>143</v>
      </c>
      <c r="B34" s="76" t="s">
        <v>144</v>
      </c>
      <c r="C34" s="30" t="s">
        <v>145</v>
      </c>
      <c r="D34" s="31">
        <f>D35</f>
        <v>370000</v>
      </c>
    </row>
    <row r="35" spans="1:4" s="40" customFormat="1" ht="92.4" customHeight="1" x14ac:dyDescent="0.3">
      <c r="A35" s="85" t="s">
        <v>55</v>
      </c>
      <c r="B35" s="85" t="s">
        <v>144</v>
      </c>
      <c r="C35" s="86" t="s">
        <v>251</v>
      </c>
      <c r="D35" s="32">
        <f>100000+170000+100000</f>
        <v>370000</v>
      </c>
    </row>
    <row r="36" spans="1:4" s="40" customFormat="1" ht="17.399999999999999" customHeight="1" x14ac:dyDescent="0.3">
      <c r="A36" s="151" t="s">
        <v>224</v>
      </c>
      <c r="B36" s="152"/>
      <c r="C36" s="152"/>
      <c r="D36" s="163"/>
    </row>
    <row r="37" spans="1:4" s="40" customFormat="1" ht="27.6" x14ac:dyDescent="0.3">
      <c r="A37" s="33" t="s">
        <v>55</v>
      </c>
      <c r="B37" s="33" t="s">
        <v>144</v>
      </c>
      <c r="C37" s="35" t="s">
        <v>252</v>
      </c>
      <c r="D37" s="32">
        <f>800000+17000</f>
        <v>817000</v>
      </c>
    </row>
    <row r="38" spans="1:4" s="40" customFormat="1" x14ac:dyDescent="0.3">
      <c r="A38" s="33"/>
      <c r="B38" s="33"/>
      <c r="C38" s="35"/>
      <c r="D38" s="32"/>
    </row>
    <row r="39" spans="1:4" s="40" customFormat="1" hidden="1" x14ac:dyDescent="0.3">
      <c r="A39" s="33"/>
      <c r="B39" s="33"/>
      <c r="C39" s="35"/>
      <c r="D39" s="32"/>
    </row>
    <row r="40" spans="1:4" hidden="1" x14ac:dyDescent="0.3">
      <c r="A40" s="33"/>
      <c r="B40" s="33"/>
      <c r="C40" s="35"/>
      <c r="D40" s="32"/>
    </row>
    <row r="41" spans="1:4" x14ac:dyDescent="0.3">
      <c r="A41" s="2" t="s">
        <v>8</v>
      </c>
      <c r="B41" s="2" t="s">
        <v>8</v>
      </c>
      <c r="C41" s="24" t="s">
        <v>41</v>
      </c>
      <c r="D41" s="48">
        <f>D42</f>
        <v>846105</v>
      </c>
    </row>
    <row r="42" spans="1:4" x14ac:dyDescent="0.3">
      <c r="A42" s="2" t="s">
        <v>8</v>
      </c>
      <c r="B42" s="2" t="s">
        <v>8</v>
      </c>
      <c r="C42" s="24" t="s">
        <v>42</v>
      </c>
      <c r="D42" s="34">
        <f>D30+D32+D34</f>
        <v>846105</v>
      </c>
    </row>
    <row r="43" spans="1:4" x14ac:dyDescent="0.3">
      <c r="A43" s="2" t="s">
        <v>8</v>
      </c>
      <c r="B43" s="2" t="s">
        <v>8</v>
      </c>
      <c r="C43" s="24" t="s">
        <v>43</v>
      </c>
      <c r="D43" s="34">
        <f>D37</f>
        <v>817000</v>
      </c>
    </row>
    <row r="45" spans="1:4" x14ac:dyDescent="0.3">
      <c r="A45" s="153" t="s">
        <v>49</v>
      </c>
      <c r="B45" s="153"/>
      <c r="C45" s="153"/>
      <c r="D45" s="153"/>
    </row>
  </sheetData>
  <mergeCells count="16">
    <mergeCell ref="C5:D5"/>
    <mergeCell ref="C1:D1"/>
    <mergeCell ref="L1:P1"/>
    <mergeCell ref="L2:O2"/>
    <mergeCell ref="A3:D3"/>
    <mergeCell ref="A4:D4"/>
    <mergeCell ref="A20:D20"/>
    <mergeCell ref="A29:D29"/>
    <mergeCell ref="A45:D45"/>
    <mergeCell ref="A6:D6"/>
    <mergeCell ref="A7:D7"/>
    <mergeCell ref="A8:D8"/>
    <mergeCell ref="B11:C11"/>
    <mergeCell ref="B12:C12"/>
    <mergeCell ref="A13:D13"/>
    <mergeCell ref="A36:D36"/>
  </mergeCells>
  <pageMargins left="0.59055118110236204" right="0.28999999999999998" top="0.39370078740157499" bottom="0.39370078740157499" header="0" footer="0"/>
  <pageSetup paperSize="9" scale="64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topLeftCell="A10" zoomScaleNormal="100" zoomScaleSheetLayoutView="100" workbookViewId="0">
      <selection activeCell="G14" sqref="G14"/>
    </sheetView>
  </sheetViews>
  <sheetFormatPr defaultRowHeight="13.8" x14ac:dyDescent="0.3"/>
  <cols>
    <col min="1" max="3" width="12.109375" style="40" customWidth="1"/>
    <col min="4" max="5" width="40.77734375" style="40" customWidth="1"/>
    <col min="6" max="10" width="13.77734375" style="40" customWidth="1"/>
    <col min="11" max="16384" width="8.88671875" style="40"/>
  </cols>
  <sheetData>
    <row r="1" spans="1:10" x14ac:dyDescent="0.3">
      <c r="H1" s="40" t="s">
        <v>253</v>
      </c>
    </row>
    <row r="2" spans="1:10" x14ac:dyDescent="0.3">
      <c r="H2" s="40" t="s">
        <v>33</v>
      </c>
    </row>
    <row r="3" spans="1:10" x14ac:dyDescent="0.3">
      <c r="H3" s="40" t="s">
        <v>246</v>
      </c>
    </row>
    <row r="5" spans="1:10" x14ac:dyDescent="0.3">
      <c r="A5" s="154" t="s">
        <v>34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56.4" customHeight="1" x14ac:dyDescent="0.3">
      <c r="A6" s="168" t="s">
        <v>233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10" x14ac:dyDescent="0.3">
      <c r="A7" s="109" t="s">
        <v>9</v>
      </c>
    </row>
    <row r="8" spans="1:10" x14ac:dyDescent="0.3">
      <c r="A8" s="40" t="s">
        <v>10</v>
      </c>
      <c r="J8" s="83"/>
    </row>
    <row r="9" spans="1:10" ht="96.6" x14ac:dyDescent="0.3">
      <c r="A9" s="110" t="s">
        <v>19</v>
      </c>
      <c r="B9" s="110" t="s">
        <v>20</v>
      </c>
      <c r="C9" s="110" t="s">
        <v>21</v>
      </c>
      <c r="D9" s="111" t="s">
        <v>22</v>
      </c>
      <c r="E9" s="111" t="s">
        <v>167</v>
      </c>
      <c r="F9" s="111" t="s">
        <v>168</v>
      </c>
      <c r="G9" s="111" t="s">
        <v>169</v>
      </c>
      <c r="H9" s="111" t="s">
        <v>170</v>
      </c>
      <c r="I9" s="111" t="s">
        <v>171</v>
      </c>
      <c r="J9" s="111" t="s">
        <v>172</v>
      </c>
    </row>
    <row r="10" spans="1:10" x14ac:dyDescent="0.3">
      <c r="A10" s="111">
        <v>1</v>
      </c>
      <c r="B10" s="111">
        <v>2</v>
      </c>
      <c r="C10" s="111">
        <v>3</v>
      </c>
      <c r="D10" s="111">
        <v>4</v>
      </c>
      <c r="E10" s="111">
        <v>5</v>
      </c>
      <c r="F10" s="111">
        <v>6</v>
      </c>
      <c r="G10" s="111">
        <v>7</v>
      </c>
      <c r="H10" s="111">
        <v>8</v>
      </c>
      <c r="I10" s="111">
        <v>9</v>
      </c>
      <c r="J10" s="111">
        <v>10</v>
      </c>
    </row>
    <row r="11" spans="1:10" ht="41.4" x14ac:dyDescent="0.3">
      <c r="A11" s="112" t="s">
        <v>82</v>
      </c>
      <c r="B11" s="112" t="s">
        <v>153</v>
      </c>
      <c r="C11" s="112" t="s">
        <v>153</v>
      </c>
      <c r="D11" s="113" t="s">
        <v>154</v>
      </c>
      <c r="E11" s="114"/>
      <c r="F11" s="112" t="s">
        <v>153</v>
      </c>
      <c r="G11" s="115">
        <f>G12</f>
        <v>0</v>
      </c>
      <c r="H11" s="115">
        <f t="shared" ref="H11:I11" si="0">H12</f>
        <v>0</v>
      </c>
      <c r="I11" s="115">
        <f t="shared" si="0"/>
        <v>0</v>
      </c>
      <c r="J11" s="115" t="s">
        <v>49</v>
      </c>
    </row>
    <row r="12" spans="1:10" ht="41.4" x14ac:dyDescent="0.3">
      <c r="A12" s="112" t="s">
        <v>84</v>
      </c>
      <c r="B12" s="112" t="s">
        <v>153</v>
      </c>
      <c r="C12" s="112" t="s">
        <v>153</v>
      </c>
      <c r="D12" s="113" t="s">
        <v>154</v>
      </c>
      <c r="E12" s="114"/>
      <c r="F12" s="112" t="s">
        <v>153</v>
      </c>
      <c r="G12" s="115">
        <f>SUM(G13:G18)</f>
        <v>0</v>
      </c>
      <c r="H12" s="115">
        <f t="shared" ref="H12:I12" si="1">SUM(H13:H18)</f>
        <v>0</v>
      </c>
      <c r="I12" s="115">
        <f t="shared" si="1"/>
        <v>0</v>
      </c>
      <c r="J12" s="115" t="s">
        <v>49</v>
      </c>
    </row>
    <row r="13" spans="1:10" ht="27.6" x14ac:dyDescent="0.3">
      <c r="A13" s="125" t="s">
        <v>105</v>
      </c>
      <c r="B13" s="111" t="s">
        <v>106</v>
      </c>
      <c r="C13" s="111" t="s">
        <v>100</v>
      </c>
      <c r="D13" s="116" t="s">
        <v>107</v>
      </c>
      <c r="E13" s="88" t="s">
        <v>173</v>
      </c>
      <c r="F13" s="111" t="s">
        <v>174</v>
      </c>
      <c r="G13" s="117">
        <v>-3000000</v>
      </c>
      <c r="H13" s="117">
        <v>-250000</v>
      </c>
      <c r="I13" s="117">
        <v>-250000</v>
      </c>
      <c r="J13" s="121">
        <f t="shared" ref="J13" si="2">H13/G13</f>
        <v>8.3333333333333329E-2</v>
      </c>
    </row>
    <row r="14" spans="1:10" ht="27.6" x14ac:dyDescent="0.3">
      <c r="A14" s="125" t="s">
        <v>105</v>
      </c>
      <c r="B14" s="111" t="s">
        <v>106</v>
      </c>
      <c r="C14" s="111" t="s">
        <v>100</v>
      </c>
      <c r="D14" s="116" t="s">
        <v>107</v>
      </c>
      <c r="E14" s="88" t="s">
        <v>225</v>
      </c>
      <c r="F14" s="111" t="s">
        <v>174</v>
      </c>
      <c r="G14" s="117">
        <v>3000000</v>
      </c>
      <c r="H14" s="117">
        <v>250000</v>
      </c>
      <c r="I14" s="117">
        <v>250000</v>
      </c>
      <c r="J14" s="121">
        <f t="shared" ref="J14:J17" si="3">H14/G14</f>
        <v>8.3333333333333329E-2</v>
      </c>
    </row>
    <row r="15" spans="1:10" ht="41.4" x14ac:dyDescent="0.3">
      <c r="A15" s="125" t="s">
        <v>105</v>
      </c>
      <c r="B15" s="111" t="s">
        <v>106</v>
      </c>
      <c r="C15" s="111" t="s">
        <v>100</v>
      </c>
      <c r="D15" s="116" t="s">
        <v>107</v>
      </c>
      <c r="E15" s="88" t="s">
        <v>175</v>
      </c>
      <c r="F15" s="111" t="s">
        <v>176</v>
      </c>
      <c r="G15" s="117">
        <v>-10000000</v>
      </c>
      <c r="H15" s="117">
        <v>-300000</v>
      </c>
      <c r="I15" s="117">
        <v>-300000</v>
      </c>
      <c r="J15" s="121">
        <f t="shared" ref="J15" si="4">H15/G15</f>
        <v>0.03</v>
      </c>
    </row>
    <row r="16" spans="1:10" s="1" customFormat="1" ht="27.6" x14ac:dyDescent="0.3">
      <c r="A16" s="126" t="s">
        <v>108</v>
      </c>
      <c r="B16" s="123" t="s">
        <v>109</v>
      </c>
      <c r="C16" s="123" t="s">
        <v>110</v>
      </c>
      <c r="D16" s="118" t="s">
        <v>111</v>
      </c>
      <c r="E16" s="87" t="s">
        <v>177</v>
      </c>
      <c r="F16" s="123" t="s">
        <v>176</v>
      </c>
      <c r="G16" s="119">
        <v>-817625.2</v>
      </c>
      <c r="H16" s="119">
        <v>-817625.2</v>
      </c>
      <c r="I16" s="119">
        <v>-791000</v>
      </c>
      <c r="J16" s="122">
        <f>H16/G16</f>
        <v>1</v>
      </c>
    </row>
    <row r="17" spans="1:10" ht="41.4" x14ac:dyDescent="0.3">
      <c r="A17" s="125" t="s">
        <v>226</v>
      </c>
      <c r="B17" s="111" t="s">
        <v>230</v>
      </c>
      <c r="C17" s="111" t="s">
        <v>231</v>
      </c>
      <c r="D17" s="116" t="s">
        <v>232</v>
      </c>
      <c r="E17" s="88" t="s">
        <v>175</v>
      </c>
      <c r="F17" s="111" t="s">
        <v>176</v>
      </c>
      <c r="G17" s="117">
        <v>10000000</v>
      </c>
      <c r="H17" s="117">
        <v>300000</v>
      </c>
      <c r="I17" s="117">
        <v>300000</v>
      </c>
      <c r="J17" s="121">
        <f t="shared" si="3"/>
        <v>0.03</v>
      </c>
    </row>
    <row r="18" spans="1:10" s="1" customFormat="1" ht="139.80000000000001" customHeight="1" x14ac:dyDescent="0.3">
      <c r="A18" s="72" t="s">
        <v>227</v>
      </c>
      <c r="B18" s="72" t="s">
        <v>228</v>
      </c>
      <c r="C18" s="73" t="s">
        <v>54</v>
      </c>
      <c r="D18" s="74" t="s">
        <v>229</v>
      </c>
      <c r="E18" s="87" t="s">
        <v>239</v>
      </c>
      <c r="F18" s="82" t="s">
        <v>176</v>
      </c>
      <c r="G18" s="119">
        <v>817625.2</v>
      </c>
      <c r="H18" s="119">
        <v>817625.2</v>
      </c>
      <c r="I18" s="119">
        <v>791000</v>
      </c>
      <c r="J18" s="122">
        <f>H18/G18</f>
        <v>1</v>
      </c>
    </row>
    <row r="19" spans="1:10" s="1" customFormat="1" x14ac:dyDescent="0.3">
      <c r="A19" s="68" t="s">
        <v>8</v>
      </c>
      <c r="B19" s="68" t="s">
        <v>8</v>
      </c>
      <c r="C19" s="68" t="s">
        <v>8</v>
      </c>
      <c r="D19" s="68" t="s">
        <v>32</v>
      </c>
      <c r="E19" s="68" t="s">
        <v>8</v>
      </c>
      <c r="F19" s="68" t="s">
        <v>8</v>
      </c>
      <c r="G19" s="120">
        <f>SUM(G13:G18)</f>
        <v>0</v>
      </c>
      <c r="H19" s="120">
        <f t="shared" ref="H19:I19" si="5">SUM(H13:H18)</f>
        <v>0</v>
      </c>
      <c r="I19" s="120">
        <f t="shared" si="5"/>
        <v>0</v>
      </c>
      <c r="J19" s="120" t="s">
        <v>8</v>
      </c>
    </row>
    <row r="21" spans="1:10" x14ac:dyDescent="0.3">
      <c r="A21" s="153" t="s">
        <v>49</v>
      </c>
      <c r="B21" s="153"/>
      <c r="C21" s="153"/>
      <c r="D21" s="153"/>
      <c r="E21" s="153"/>
      <c r="F21" s="153"/>
      <c r="G21" s="153"/>
      <c r="H21" s="153"/>
      <c r="I21" s="153"/>
      <c r="J21" s="153"/>
    </row>
  </sheetData>
  <mergeCells count="3">
    <mergeCell ref="A5:J5"/>
    <mergeCell ref="A6:J6"/>
    <mergeCell ref="A21:J21"/>
  </mergeCells>
  <pageMargins left="0.196850393700787" right="0.196850393700787" top="0.39370078740157499" bottom="0.196850393700787" header="0" footer="0"/>
  <pageSetup paperSize="9" scale="86" fitToHeight="500" orientation="landscape" horizontalDpi="360" verticalDpi="360" r:id="rId1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view="pageBreakPreview" topLeftCell="A25" zoomScale="60" zoomScaleNormal="60" workbookViewId="0">
      <selection activeCell="D32" sqref="D32:F32"/>
    </sheetView>
  </sheetViews>
  <sheetFormatPr defaultColWidth="9.109375" defaultRowHeight="21" x14ac:dyDescent="0.4"/>
  <cols>
    <col min="1" max="2" width="18.109375" style="89" customWidth="1"/>
    <col min="3" max="3" width="12.44140625" style="89" customWidth="1"/>
    <col min="4" max="4" width="73.5546875" style="89" customWidth="1"/>
    <col min="5" max="5" width="122.5546875" style="89" customWidth="1"/>
    <col min="6" max="6" width="57.77734375" style="89" customWidth="1"/>
    <col min="7" max="7" width="21.6640625" style="89" customWidth="1"/>
    <col min="8" max="8" width="26" style="89" customWidth="1"/>
    <col min="9" max="9" width="19.5546875" style="89" customWidth="1"/>
    <col min="10" max="10" width="21.44140625" style="89" customWidth="1"/>
    <col min="11" max="16384" width="9.109375" style="89"/>
  </cols>
  <sheetData>
    <row r="1" spans="1:15" s="6" customFormat="1" ht="35.25" customHeight="1" x14ac:dyDescent="0.4">
      <c r="H1" s="175" t="s">
        <v>255</v>
      </c>
      <c r="I1" s="175"/>
      <c r="J1" s="175"/>
    </row>
    <row r="2" spans="1:15" s="6" customFormat="1" ht="32.25" customHeight="1" x14ac:dyDescent="0.4">
      <c r="H2" s="175" t="s">
        <v>33</v>
      </c>
      <c r="I2" s="175"/>
      <c r="J2" s="175"/>
    </row>
    <row r="3" spans="1:15" s="6" customFormat="1" ht="27.75" customHeight="1" x14ac:dyDescent="0.4">
      <c r="H3" s="175" t="s">
        <v>150</v>
      </c>
      <c r="I3" s="175"/>
      <c r="J3" s="175"/>
    </row>
    <row r="4" spans="1:15" s="6" customFormat="1" ht="32.25" customHeight="1" x14ac:dyDescent="0.4">
      <c r="H4" s="175" t="s">
        <v>254</v>
      </c>
      <c r="I4" s="175"/>
      <c r="J4" s="175"/>
    </row>
    <row r="7" spans="1:15" ht="22.8" x14ac:dyDescent="0.4">
      <c r="A7" s="173" t="s">
        <v>34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spans="1:15" ht="104.25" customHeight="1" x14ac:dyDescent="0.4">
      <c r="A8" s="176" t="s">
        <v>166</v>
      </c>
      <c r="B8" s="176"/>
      <c r="C8" s="176"/>
      <c r="D8" s="176"/>
      <c r="E8" s="176"/>
      <c r="F8" s="176"/>
      <c r="G8" s="176"/>
      <c r="H8" s="176"/>
      <c r="I8" s="176"/>
      <c r="J8" s="176"/>
      <c r="K8" s="90"/>
      <c r="L8" s="90"/>
      <c r="M8" s="90"/>
      <c r="N8" s="90"/>
      <c r="O8" s="90"/>
    </row>
    <row r="9" spans="1:15" hidden="1" x14ac:dyDescent="0.4"/>
    <row r="10" spans="1:15" ht="3" customHeight="1" x14ac:dyDescent="0.4"/>
    <row r="11" spans="1:15" x14ac:dyDescent="0.4">
      <c r="A11" s="91" t="s">
        <v>9</v>
      </c>
    </row>
    <row r="12" spans="1:15" x14ac:dyDescent="0.4">
      <c r="A12" s="6" t="s">
        <v>10</v>
      </c>
      <c r="J12" s="92" t="s">
        <v>35</v>
      </c>
    </row>
    <row r="13" spans="1:15" x14ac:dyDescent="0.4">
      <c r="A13" s="174" t="s">
        <v>19</v>
      </c>
      <c r="B13" s="174" t="s">
        <v>20</v>
      </c>
      <c r="C13" s="174" t="s">
        <v>21</v>
      </c>
      <c r="D13" s="174" t="s">
        <v>22</v>
      </c>
      <c r="E13" s="174" t="s">
        <v>151</v>
      </c>
      <c r="F13" s="174" t="s">
        <v>152</v>
      </c>
      <c r="G13" s="174" t="s">
        <v>2</v>
      </c>
      <c r="H13" s="174" t="s">
        <v>3</v>
      </c>
      <c r="I13" s="174" t="s">
        <v>4</v>
      </c>
      <c r="J13" s="174"/>
    </row>
    <row r="14" spans="1:15" ht="203.4" customHeight="1" x14ac:dyDescent="0.4">
      <c r="A14" s="174"/>
      <c r="B14" s="174"/>
      <c r="C14" s="174"/>
      <c r="D14" s="174"/>
      <c r="E14" s="174"/>
      <c r="F14" s="174"/>
      <c r="G14" s="174"/>
      <c r="H14" s="174"/>
      <c r="I14" s="93" t="s">
        <v>5</v>
      </c>
      <c r="J14" s="93" t="s">
        <v>6</v>
      </c>
    </row>
    <row r="15" spans="1:15" ht="36" customHeight="1" x14ac:dyDescent="0.4">
      <c r="A15" s="93">
        <v>1</v>
      </c>
      <c r="B15" s="93">
        <v>2</v>
      </c>
      <c r="C15" s="93">
        <v>3</v>
      </c>
      <c r="D15" s="93">
        <v>4</v>
      </c>
      <c r="E15" s="93">
        <v>5</v>
      </c>
      <c r="F15" s="93">
        <v>6</v>
      </c>
      <c r="G15" s="93">
        <v>7</v>
      </c>
      <c r="H15" s="93">
        <v>8</v>
      </c>
      <c r="I15" s="94">
        <v>9</v>
      </c>
      <c r="J15" s="94">
        <v>10</v>
      </c>
    </row>
    <row r="16" spans="1:15" ht="53.4" customHeight="1" x14ac:dyDescent="0.4">
      <c r="A16" s="95" t="s">
        <v>82</v>
      </c>
      <c r="B16" s="95" t="s">
        <v>153</v>
      </c>
      <c r="C16" s="95" t="s">
        <v>153</v>
      </c>
      <c r="D16" s="170" t="s">
        <v>154</v>
      </c>
      <c r="E16" s="171"/>
      <c r="F16" s="172"/>
      <c r="G16" s="96">
        <f>G17</f>
        <v>417527</v>
      </c>
      <c r="H16" s="96">
        <f>H17</f>
        <v>312327</v>
      </c>
      <c r="I16" s="96">
        <v>0</v>
      </c>
      <c r="J16" s="96">
        <v>0</v>
      </c>
    </row>
    <row r="17" spans="1:10" ht="34.950000000000003" customHeight="1" x14ac:dyDescent="0.4">
      <c r="A17" s="95" t="s">
        <v>84</v>
      </c>
      <c r="B17" s="95" t="s">
        <v>153</v>
      </c>
      <c r="C17" s="95" t="s">
        <v>153</v>
      </c>
      <c r="D17" s="170" t="s">
        <v>154</v>
      </c>
      <c r="E17" s="171"/>
      <c r="F17" s="172"/>
      <c r="G17" s="96">
        <f>SUM(G18:G25)</f>
        <v>417527</v>
      </c>
      <c r="H17" s="96">
        <f>SUM(H18:H25)</f>
        <v>312327</v>
      </c>
      <c r="I17" s="96">
        <f>SUM(I18:I25)</f>
        <v>105200</v>
      </c>
      <c r="J17" s="96">
        <f>SUM(J18:J25)</f>
        <v>0</v>
      </c>
    </row>
    <row r="18" spans="1:10" ht="61.8" customHeight="1" x14ac:dyDescent="0.4">
      <c r="A18" s="97" t="s">
        <v>89</v>
      </c>
      <c r="B18" s="97" t="s">
        <v>90</v>
      </c>
      <c r="C18" s="97" t="s">
        <v>91</v>
      </c>
      <c r="D18" s="103" t="s">
        <v>92</v>
      </c>
      <c r="E18" s="103" t="s">
        <v>234</v>
      </c>
      <c r="F18" s="99" t="s">
        <v>261</v>
      </c>
      <c r="G18" s="100">
        <f t="shared" ref="G18:G22" si="0">H18+I18</f>
        <v>21000</v>
      </c>
      <c r="H18" s="100">
        <v>21000</v>
      </c>
      <c r="I18" s="100">
        <v>0</v>
      </c>
      <c r="J18" s="100">
        <v>0</v>
      </c>
    </row>
    <row r="19" spans="1:10" ht="144.6" customHeight="1" x14ac:dyDescent="0.4">
      <c r="A19" s="101" t="s">
        <v>95</v>
      </c>
      <c r="B19" s="101" t="s">
        <v>96</v>
      </c>
      <c r="C19" s="104" t="s">
        <v>93</v>
      </c>
      <c r="D19" s="105" t="s">
        <v>97</v>
      </c>
      <c r="E19" s="103" t="s">
        <v>157</v>
      </c>
      <c r="F19" s="98" t="s">
        <v>158</v>
      </c>
      <c r="G19" s="100">
        <f t="shared" si="0"/>
        <v>39604</v>
      </c>
      <c r="H19" s="100">
        <v>39604</v>
      </c>
      <c r="I19" s="100"/>
      <c r="J19" s="100"/>
    </row>
    <row r="20" spans="1:10" ht="87" customHeight="1" x14ac:dyDescent="0.4">
      <c r="A20" s="97" t="s">
        <v>98</v>
      </c>
      <c r="B20" s="97" t="s">
        <v>99</v>
      </c>
      <c r="C20" s="97" t="s">
        <v>100</v>
      </c>
      <c r="D20" s="103" t="s">
        <v>101</v>
      </c>
      <c r="E20" s="103" t="s">
        <v>159</v>
      </c>
      <c r="F20" s="98" t="s">
        <v>160</v>
      </c>
      <c r="G20" s="100">
        <f t="shared" si="0"/>
        <v>96723</v>
      </c>
      <c r="H20" s="100">
        <v>96723</v>
      </c>
      <c r="I20" s="100"/>
      <c r="J20" s="100"/>
    </row>
    <row r="21" spans="1:10" ht="101.25" customHeight="1" x14ac:dyDescent="0.4">
      <c r="A21" s="97" t="s">
        <v>102</v>
      </c>
      <c r="B21" s="97" t="s">
        <v>103</v>
      </c>
      <c r="C21" s="97" t="s">
        <v>100</v>
      </c>
      <c r="D21" s="103" t="s">
        <v>104</v>
      </c>
      <c r="E21" s="103" t="s">
        <v>161</v>
      </c>
      <c r="F21" s="98" t="s">
        <v>162</v>
      </c>
      <c r="G21" s="100">
        <f t="shared" si="0"/>
        <v>155000</v>
      </c>
      <c r="H21" s="100">
        <v>155000</v>
      </c>
      <c r="I21" s="100">
        <v>0</v>
      </c>
      <c r="J21" s="100">
        <v>0</v>
      </c>
    </row>
    <row r="22" spans="1:10" ht="72.599999999999994" customHeight="1" x14ac:dyDescent="0.4">
      <c r="A22" s="97" t="s">
        <v>105</v>
      </c>
      <c r="B22" s="97" t="s">
        <v>106</v>
      </c>
      <c r="C22" s="97" t="s">
        <v>100</v>
      </c>
      <c r="D22" s="103" t="s">
        <v>107</v>
      </c>
      <c r="E22" s="103" t="s">
        <v>181</v>
      </c>
      <c r="F22" s="98" t="s">
        <v>185</v>
      </c>
      <c r="G22" s="100">
        <f t="shared" si="0"/>
        <v>-300000</v>
      </c>
      <c r="H22" s="100">
        <v>0</v>
      </c>
      <c r="I22" s="100">
        <v>-300000</v>
      </c>
      <c r="J22" s="100">
        <v>-300000</v>
      </c>
    </row>
    <row r="23" spans="1:10" ht="87" customHeight="1" x14ac:dyDescent="0.4">
      <c r="A23" s="97" t="s">
        <v>226</v>
      </c>
      <c r="B23" s="97" t="s">
        <v>230</v>
      </c>
      <c r="C23" s="97" t="s">
        <v>231</v>
      </c>
      <c r="D23" s="106" t="s">
        <v>232</v>
      </c>
      <c r="E23" s="103" t="s">
        <v>181</v>
      </c>
      <c r="F23" s="99" t="s">
        <v>185</v>
      </c>
      <c r="G23" s="100">
        <f t="shared" ref="G23:G25" si="1">H23+I23</f>
        <v>300000</v>
      </c>
      <c r="H23" s="100"/>
      <c r="I23" s="100">
        <v>300000</v>
      </c>
      <c r="J23" s="100">
        <v>300000</v>
      </c>
    </row>
    <row r="24" spans="1:10" ht="87" customHeight="1" x14ac:dyDescent="0.4">
      <c r="A24" s="97" t="s">
        <v>206</v>
      </c>
      <c r="B24" s="97" t="s">
        <v>207</v>
      </c>
      <c r="C24" s="97" t="s">
        <v>208</v>
      </c>
      <c r="D24" s="106" t="s">
        <v>209</v>
      </c>
      <c r="E24" s="103" t="s">
        <v>180</v>
      </c>
      <c r="F24" s="99" t="s">
        <v>183</v>
      </c>
      <c r="G24" s="100">
        <f t="shared" si="1"/>
        <v>100000</v>
      </c>
      <c r="H24" s="100"/>
      <c r="I24" s="100">
        <v>100000</v>
      </c>
      <c r="J24" s="100"/>
    </row>
    <row r="25" spans="1:10" ht="87" customHeight="1" x14ac:dyDescent="0.4">
      <c r="A25" s="97" t="s">
        <v>210</v>
      </c>
      <c r="B25" s="97" t="s">
        <v>211</v>
      </c>
      <c r="C25" s="97" t="s">
        <v>116</v>
      </c>
      <c r="D25" s="106" t="s">
        <v>212</v>
      </c>
      <c r="E25" s="103" t="s">
        <v>178</v>
      </c>
      <c r="F25" s="99" t="s">
        <v>256</v>
      </c>
      <c r="G25" s="100">
        <f t="shared" si="1"/>
        <v>5200</v>
      </c>
      <c r="H25" s="100"/>
      <c r="I25" s="100">
        <v>5200</v>
      </c>
      <c r="J25" s="100"/>
    </row>
    <row r="26" spans="1:10" ht="39.75" customHeight="1" x14ac:dyDescent="0.4">
      <c r="A26" s="95" t="s">
        <v>29</v>
      </c>
      <c r="B26" s="95" t="s">
        <v>153</v>
      </c>
      <c r="C26" s="95" t="s">
        <v>153</v>
      </c>
      <c r="D26" s="170" t="s">
        <v>165</v>
      </c>
      <c r="E26" s="171"/>
      <c r="F26" s="172"/>
      <c r="G26" s="96">
        <f>G27</f>
        <v>440000</v>
      </c>
      <c r="H26" s="96">
        <f t="shared" ref="H26:J26" si="2">H27</f>
        <v>40000</v>
      </c>
      <c r="I26" s="96">
        <f t="shared" si="2"/>
        <v>400000</v>
      </c>
      <c r="J26" s="96">
        <f t="shared" si="2"/>
        <v>400000</v>
      </c>
    </row>
    <row r="27" spans="1:10" ht="43.5" customHeight="1" x14ac:dyDescent="0.4">
      <c r="A27" s="95" t="s">
        <v>31</v>
      </c>
      <c r="B27" s="95" t="s">
        <v>153</v>
      </c>
      <c r="C27" s="95" t="s">
        <v>153</v>
      </c>
      <c r="D27" s="170" t="s">
        <v>165</v>
      </c>
      <c r="E27" s="171"/>
      <c r="F27" s="172"/>
      <c r="G27" s="96">
        <f>SUM(G28:G30)</f>
        <v>440000</v>
      </c>
      <c r="H27" s="96">
        <f>SUM(H28:H30)</f>
        <v>40000</v>
      </c>
      <c r="I27" s="96">
        <f>SUM(I28:I30)</f>
        <v>400000</v>
      </c>
      <c r="J27" s="96">
        <f>SUM(J28:J30)</f>
        <v>400000</v>
      </c>
    </row>
    <row r="28" spans="1:10" ht="111" customHeight="1" x14ac:dyDescent="0.4">
      <c r="A28" s="97" t="s">
        <v>213</v>
      </c>
      <c r="B28" s="97" t="s">
        <v>90</v>
      </c>
      <c r="C28" s="97" t="s">
        <v>91</v>
      </c>
      <c r="D28" s="103" t="s">
        <v>92</v>
      </c>
      <c r="E28" s="103" t="s">
        <v>155</v>
      </c>
      <c r="F28" s="98" t="s">
        <v>156</v>
      </c>
      <c r="G28" s="100">
        <f t="shared" ref="G28" si="3">H28+I28</f>
        <v>15000</v>
      </c>
      <c r="H28" s="100">
        <v>15000</v>
      </c>
      <c r="I28" s="100">
        <v>0</v>
      </c>
      <c r="J28" s="100">
        <v>0</v>
      </c>
    </row>
    <row r="29" spans="1:10" ht="111" customHeight="1" x14ac:dyDescent="0.4">
      <c r="A29" s="97" t="s">
        <v>122</v>
      </c>
      <c r="B29" s="97" t="s">
        <v>123</v>
      </c>
      <c r="C29" s="97" t="s">
        <v>124</v>
      </c>
      <c r="D29" s="103" t="s">
        <v>125</v>
      </c>
      <c r="E29" s="103" t="s">
        <v>182</v>
      </c>
      <c r="F29" s="98" t="s">
        <v>184</v>
      </c>
      <c r="G29" s="100">
        <f t="shared" ref="G29" si="4">H29+I29</f>
        <v>25000</v>
      </c>
      <c r="H29" s="100">
        <v>25000</v>
      </c>
      <c r="I29" s="100">
        <v>0</v>
      </c>
      <c r="J29" s="100">
        <v>0</v>
      </c>
    </row>
    <row r="30" spans="1:10" ht="111.75" customHeight="1" x14ac:dyDescent="0.4">
      <c r="A30" s="107" t="s">
        <v>218</v>
      </c>
      <c r="B30" s="97" t="s">
        <v>219</v>
      </c>
      <c r="C30" s="97" t="s">
        <v>54</v>
      </c>
      <c r="D30" s="103" t="s">
        <v>220</v>
      </c>
      <c r="E30" s="103" t="s">
        <v>235</v>
      </c>
      <c r="F30" s="103" t="s">
        <v>258</v>
      </c>
      <c r="G30" s="100">
        <f t="shared" ref="G30" si="5">H30+I30</f>
        <v>400000</v>
      </c>
      <c r="H30" s="100">
        <v>0</v>
      </c>
      <c r="I30" s="100">
        <v>400000</v>
      </c>
      <c r="J30" s="100">
        <v>400000</v>
      </c>
    </row>
    <row r="31" spans="1:10" ht="28.8" customHeight="1" x14ac:dyDescent="0.4">
      <c r="A31" s="95">
        <v>3700000</v>
      </c>
      <c r="B31" s="95" t="s">
        <v>153</v>
      </c>
      <c r="C31" s="95" t="s">
        <v>153</v>
      </c>
      <c r="D31" s="170" t="s">
        <v>179</v>
      </c>
      <c r="E31" s="171"/>
      <c r="F31" s="172"/>
      <c r="G31" s="96">
        <f>G32</f>
        <v>1487000</v>
      </c>
      <c r="H31" s="96">
        <f t="shared" ref="H31:J31" si="6">H32</f>
        <v>670000</v>
      </c>
      <c r="I31" s="96">
        <f t="shared" si="6"/>
        <v>817000</v>
      </c>
      <c r="J31" s="96">
        <f t="shared" si="6"/>
        <v>0</v>
      </c>
    </row>
    <row r="32" spans="1:10" ht="29.4" customHeight="1" x14ac:dyDescent="0.4">
      <c r="A32" s="95">
        <v>3710000</v>
      </c>
      <c r="B32" s="95" t="s">
        <v>153</v>
      </c>
      <c r="C32" s="95" t="s">
        <v>153</v>
      </c>
      <c r="D32" s="170" t="s">
        <v>179</v>
      </c>
      <c r="E32" s="171"/>
      <c r="F32" s="172"/>
      <c r="G32" s="96">
        <f>SUM(G33:G37)</f>
        <v>1487000</v>
      </c>
      <c r="H32" s="96">
        <f>SUM(H33:H37)</f>
        <v>670000</v>
      </c>
      <c r="I32" s="96">
        <f>SUM(I33:I37)</f>
        <v>817000</v>
      </c>
      <c r="J32" s="96">
        <f>SUM(J33:J37)</f>
        <v>0</v>
      </c>
    </row>
    <row r="33" spans="1:10" ht="88.8" customHeight="1" x14ac:dyDescent="0.4">
      <c r="A33" s="101" t="s">
        <v>140</v>
      </c>
      <c r="B33" s="101" t="s">
        <v>141</v>
      </c>
      <c r="C33" s="102" t="s">
        <v>90</v>
      </c>
      <c r="D33" s="105" t="s">
        <v>142</v>
      </c>
      <c r="E33" s="106" t="s">
        <v>259</v>
      </c>
      <c r="F33" s="103" t="s">
        <v>260</v>
      </c>
      <c r="G33" s="96">
        <f>H33+I33</f>
        <v>300000</v>
      </c>
      <c r="H33" s="100">
        <v>300000</v>
      </c>
      <c r="I33" s="100"/>
      <c r="J33" s="100"/>
    </row>
    <row r="34" spans="1:10" ht="70.8" customHeight="1" x14ac:dyDescent="0.4">
      <c r="A34" s="101" t="s">
        <v>143</v>
      </c>
      <c r="B34" s="101" t="s">
        <v>144</v>
      </c>
      <c r="C34" s="102" t="s">
        <v>90</v>
      </c>
      <c r="D34" s="105" t="s">
        <v>145</v>
      </c>
      <c r="E34" s="106" t="s">
        <v>236</v>
      </c>
      <c r="F34" s="103" t="s">
        <v>257</v>
      </c>
      <c r="G34" s="96">
        <f>H34+I34</f>
        <v>17000</v>
      </c>
      <c r="H34" s="100">
        <v>0</v>
      </c>
      <c r="I34" s="100">
        <v>17000</v>
      </c>
      <c r="J34" s="100"/>
    </row>
    <row r="35" spans="1:10" ht="78.599999999999994" customHeight="1" x14ac:dyDescent="0.4">
      <c r="A35" s="101" t="s">
        <v>143</v>
      </c>
      <c r="B35" s="101" t="s">
        <v>144</v>
      </c>
      <c r="C35" s="102" t="s">
        <v>90</v>
      </c>
      <c r="D35" s="105" t="s">
        <v>145</v>
      </c>
      <c r="E35" s="106" t="s">
        <v>163</v>
      </c>
      <c r="F35" s="103" t="s">
        <v>164</v>
      </c>
      <c r="G35" s="96">
        <f>H35+I35</f>
        <v>100000</v>
      </c>
      <c r="H35" s="100">
        <f>100000</f>
        <v>100000</v>
      </c>
      <c r="I35" s="100"/>
      <c r="J35" s="100"/>
    </row>
    <row r="36" spans="1:10" ht="78.599999999999994" customHeight="1" x14ac:dyDescent="0.4">
      <c r="A36" s="101" t="s">
        <v>143</v>
      </c>
      <c r="B36" s="101" t="s">
        <v>144</v>
      </c>
      <c r="C36" s="102" t="s">
        <v>90</v>
      </c>
      <c r="D36" s="105" t="s">
        <v>145</v>
      </c>
      <c r="E36" s="106" t="s">
        <v>238</v>
      </c>
      <c r="F36" s="103" t="s">
        <v>237</v>
      </c>
      <c r="G36" s="96">
        <f>H36+I36</f>
        <v>170000</v>
      </c>
      <c r="H36" s="100">
        <v>170000</v>
      </c>
      <c r="I36" s="100"/>
      <c r="J36" s="100"/>
    </row>
    <row r="37" spans="1:10" ht="78.599999999999994" customHeight="1" x14ac:dyDescent="0.4">
      <c r="A37" s="101" t="s">
        <v>143</v>
      </c>
      <c r="B37" s="101" t="s">
        <v>144</v>
      </c>
      <c r="C37" s="102" t="s">
        <v>90</v>
      </c>
      <c r="D37" s="105" t="s">
        <v>145</v>
      </c>
      <c r="E37" s="106" t="s">
        <v>180</v>
      </c>
      <c r="F37" s="103" t="s">
        <v>183</v>
      </c>
      <c r="G37" s="96">
        <f>H37+I37</f>
        <v>900000</v>
      </c>
      <c r="H37" s="100">
        <v>100000</v>
      </c>
      <c r="I37" s="100">
        <v>800000</v>
      </c>
      <c r="J37" s="100"/>
    </row>
    <row r="38" spans="1:10" ht="43.5" customHeight="1" x14ac:dyDescent="0.4">
      <c r="A38" s="108" t="s">
        <v>8</v>
      </c>
      <c r="B38" s="108" t="s">
        <v>8</v>
      </c>
      <c r="C38" s="108" t="s">
        <v>8</v>
      </c>
      <c r="D38" s="95" t="s">
        <v>32</v>
      </c>
      <c r="E38" s="95" t="s">
        <v>8</v>
      </c>
      <c r="F38" s="95" t="s">
        <v>8</v>
      </c>
      <c r="G38" s="96">
        <f>G32+G27+G17</f>
        <v>2344527</v>
      </c>
      <c r="H38" s="96">
        <f>H32+H27+H17</f>
        <v>1022327</v>
      </c>
      <c r="I38" s="96">
        <f>I32+I27+I17</f>
        <v>1322200</v>
      </c>
      <c r="J38" s="96">
        <f>J32+J27+J17</f>
        <v>400000</v>
      </c>
    </row>
  </sheetData>
  <mergeCells count="21">
    <mergeCell ref="H2:J2"/>
    <mergeCell ref="H3:J3"/>
    <mergeCell ref="H4:J4"/>
    <mergeCell ref="A8:J8"/>
    <mergeCell ref="H1:J1"/>
    <mergeCell ref="D27:F27"/>
    <mergeCell ref="D31:F31"/>
    <mergeCell ref="D32:F32"/>
    <mergeCell ref="A7:O7"/>
    <mergeCell ref="G13:G14"/>
    <mergeCell ref="H13:H14"/>
    <mergeCell ref="I13:J13"/>
    <mergeCell ref="D16:F16"/>
    <mergeCell ref="D17:F17"/>
    <mergeCell ref="D26:F26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1'!Заголовки_для_друку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6'!Область_друку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2025-04-14T12:08:55Z</cp:lastPrinted>
  <dcterms:created xsi:type="dcterms:W3CDTF">2024-04-09T18:30:40Z</dcterms:created>
  <dcterms:modified xsi:type="dcterms:W3CDTF">2025-04-14T12:20:29Z</dcterms:modified>
</cp:coreProperties>
</file>