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_xlnm.Print_Area" localSheetId="0">'додаток 1'!$A$1:$F$42</definedName>
    <definedName name="_xlnm.Print_Area" localSheetId="1">'додаток 2'!$A$1:$F$26</definedName>
    <definedName name="_xlnm.Print_Area" localSheetId="2">'додаток 3'!$A$1:$P$62</definedName>
    <definedName name="_xlnm.Print_Area" localSheetId="3">'додаток 5'!$A$1:$D$44</definedName>
    <definedName name="_xlnm.Print_Area" localSheetId="5">'додаток 7'!$A$1:$J$46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5" l="1"/>
  <c r="H17" i="5" s="1"/>
  <c r="H33" i="5"/>
  <c r="I17" i="5"/>
  <c r="J17" i="5"/>
  <c r="G18" i="5"/>
  <c r="G42" i="5"/>
  <c r="G30" i="5"/>
  <c r="H29" i="5"/>
  <c r="G44" i="5"/>
  <c r="G36" i="5" l="1"/>
  <c r="G37" i="5"/>
  <c r="G34" i="5"/>
  <c r="G31" i="5"/>
  <c r="G29" i="5"/>
  <c r="G28" i="5"/>
  <c r="G45" i="5" l="1"/>
  <c r="G43" i="5"/>
  <c r="J42" i="5"/>
  <c r="J41" i="5" s="1"/>
  <c r="I42" i="5"/>
  <c r="I41" i="5" s="1"/>
  <c r="H42" i="5"/>
  <c r="G40" i="5"/>
  <c r="J39" i="5"/>
  <c r="J38" i="5" s="1"/>
  <c r="I39" i="5"/>
  <c r="I38" i="5" s="1"/>
  <c r="H39" i="5"/>
  <c r="H38" i="5" s="1"/>
  <c r="G35" i="5"/>
  <c r="G17" i="5" s="1"/>
  <c r="G33" i="5"/>
  <c r="G32" i="5"/>
  <c r="G27" i="5"/>
  <c r="G26" i="5"/>
  <c r="G25" i="5"/>
  <c r="G24" i="5"/>
  <c r="G23" i="5"/>
  <c r="G22" i="5"/>
  <c r="G21" i="5"/>
  <c r="G20" i="5"/>
  <c r="G19" i="5"/>
  <c r="H16" i="5"/>
  <c r="D40" i="4"/>
  <c r="D41" i="4"/>
  <c r="D34" i="4"/>
  <c r="D32" i="4"/>
  <c r="G41" i="5" l="1"/>
  <c r="J46" i="5"/>
  <c r="G39" i="5"/>
  <c r="G38" i="5" s="1"/>
  <c r="H46" i="5"/>
  <c r="I46" i="5"/>
  <c r="G16" i="5"/>
  <c r="H41" i="5"/>
  <c r="G46" i="5" l="1"/>
  <c r="D23" i="4"/>
  <c r="D19" i="4"/>
  <c r="D30" i="4" l="1"/>
  <c r="P55" i="3" l="1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6" i="2" l="1"/>
  <c r="C25" i="2"/>
  <c r="C24" i="2"/>
  <c r="C23" i="2"/>
  <c r="C22" i="2"/>
  <c r="C21" i="2"/>
  <c r="C19" i="2"/>
  <c r="C18" i="2"/>
  <c r="C17" i="2"/>
  <c r="C16" i="2"/>
  <c r="C15" i="2"/>
  <c r="C14" i="2"/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D22" i="4" l="1"/>
</calcChain>
</file>

<file path=xl/sharedStrings.xml><?xml version="1.0" encoding="utf-8"?>
<sst xmlns="http://schemas.openxmlformats.org/spreadsheetml/2006/main" count="563" uniqueCount="285">
  <si>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</si>
  <si>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</si>
  <si>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</si>
  <si>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</si>
  <si>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</si>
  <si>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</si>
  <si>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</si>
  <si>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</si>
  <si>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</si>
  <si>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</si>
  <si>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</si>
  <si>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</si>
  <si>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</si>
  <si>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</si>
  <si>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</si>
  <si>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</si>
  <si>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</si>
  <si>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</si>
  <si>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</si>
  <si>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</si>
  <si>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</si>
  <si>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</si>
  <si>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</si>
  <si>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</si>
  <si>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</si>
  <si>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</si>
  <si>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</si>
  <si>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</si>
  <si>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</si>
  <si>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</si>
  <si>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</si>
  <si>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</si>
  <si>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</si>
  <si>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</si>
  <si>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</si>
  <si>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</si>
  <si>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</si>
  <si>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</si>
  <si>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</si>
  <si>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</si>
  <si>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</si>
  <si>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</si>
  <si>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</si>
  <si>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</si>
  <si>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</si>
  <si>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</si>
  <si>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</si>
  <si>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</si>
  <si>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</si>
  <si>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</si>
  <si>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</si>
  <si>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</si>
  <si>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</si>
  <si>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Кошти, що передаються із загального фонду бюджету до бюджету розвитку (спеціального фонду)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</si>
  <si>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</si>
  <si>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</si>
  <si>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</si>
  <si>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</si>
  <si>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</si>
  <si>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На кінець періоду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</si>
  <si>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</si>
  <si>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</si>
  <si>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</si>
  <si>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</si>
  <si>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Додаток № 1         ПРОЕКТ</t>
  </si>
  <si>
    <t>сільської ради від 11.02.2025 року №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</si>
  <si>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</si>
  <si>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</si>
  <si>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</si>
  <si>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</si>
  <si>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</si>
  <si>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</si>
  <si>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</si>
  <si>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</si>
  <si>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</si>
  <si>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</si>
  <si>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</si>
  <si>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</si>
  <si>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</si>
  <si>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</si>
  <si>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фізичних осіб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</si>
  <si>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</si>
  <si>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</si>
  <si>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</si>
  <si>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</si>
  <si>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</si>
  <si>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</si>
  <si>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</si>
  <si>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</si>
  <si>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</si>
  <si>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Передача коштів із спеціального до загального фонду бюджету</t>
  </si>
  <si>
    <t>Додаток № 2       ПРОЕКТ</t>
  </si>
  <si>
    <t>Додаток № 3  ПРОЕКТ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</si>
  <si>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</si>
  <si>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</si>
  <si>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</si>
  <si>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</si>
  <si>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</si>
  <si>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</si>
  <si>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</si>
  <si>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</si>
  <si>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</si>
  <si>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</si>
  <si>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</si>
  <si>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</si>
  <si>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</si>
  <si>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</si>
  <si>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</si>
  <si>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</si>
  <si>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</si>
  <si>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</si>
  <si>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</si>
  <si>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</si>
  <si>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</si>
  <si>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</si>
  <si>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</si>
  <si>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</si>
  <si>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</si>
  <si>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</si>
  <si>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</si>
  <si>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</si>
  <si>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</si>
  <si>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</si>
  <si>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</si>
  <si>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</si>
  <si>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</si>
  <si>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</si>
  <si>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</si>
  <si>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</si>
  <si>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</si>
  <si>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</si>
  <si>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</si>
  <si>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</si>
  <si>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</si>
  <si>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</si>
  <si>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</si>
  <si>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</si>
  <si>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</si>
  <si>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</si>
  <si>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</si>
  <si>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</si>
  <si>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</si>
  <si>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</si>
  <si>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</si>
  <si>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</si>
  <si>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</si>
  <si>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</si>
  <si>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</si>
  <si>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</si>
  <si>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</si>
  <si>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</si>
  <si>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0117411</t>
  </si>
  <si>
    <t>7411</t>
  </si>
  <si>
    <t>0451</t>
  </si>
  <si>
    <t>Утримання та розвиток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</si>
  <si>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</si>
  <si>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</si>
  <si>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</si>
  <si>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</si>
  <si>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</si>
  <si>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</si>
  <si>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</si>
  <si>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</si>
  <si>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</si>
  <si>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</si>
  <si>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</si>
  <si>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</si>
  <si>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</si>
  <si>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</si>
  <si>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</si>
  <si>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0118330</t>
  </si>
  <si>
    <t>8330</t>
  </si>
  <si>
    <t>0540</t>
  </si>
  <si>
    <t>Інша діяльність у сфері екології та охорони природних ресурсів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</si>
  <si>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</si>
  <si>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</si>
  <si>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</si>
  <si>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</si>
  <si>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</si>
  <si>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</si>
  <si>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</si>
  <si>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</si>
  <si>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</si>
  <si>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</si>
  <si>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</si>
  <si>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</si>
  <si>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</si>
  <si>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</si>
  <si>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</si>
  <si>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</si>
  <si>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</si>
  <si>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</si>
  <si>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</si>
  <si>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</si>
  <si>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</si>
  <si>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</si>
  <si>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</si>
  <si>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</si>
  <si>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0618110</t>
  </si>
  <si>
    <t>3700000</t>
  </si>
  <si>
    <t>Фінвід Великосеверинівської с/р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</si>
  <si>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</si>
  <si>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</si>
  <si>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</si>
  <si>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</si>
  <si>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</si>
  <si>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</si>
  <si>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</si>
  <si>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</si>
  <si>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</si>
  <si>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</si>
  <si>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</si>
  <si>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№ 5  ПРОЕКТ</t>
  </si>
  <si>
    <t>до рішення Великосеверинівської сільської ради від 11.02.2025 року №</t>
  </si>
  <si>
    <t>1152900000</t>
  </si>
  <si>
    <t>Бюджет Аджамської ТГ (Заробітна плата ,медикаменти, реакетиви для аналізу, оплата пільгового рецепту )</t>
  </si>
  <si>
    <t>1110000000</t>
  </si>
  <si>
    <t>Обласний бюджет Кіровоградської області</t>
  </si>
  <si>
    <t>1130820000</t>
  </si>
  <si>
    <t>Районний бюджет Кропивницького району (ЦРЛ на придбання вакцини від сказу для населення Великосеверинівської громади)</t>
  </si>
  <si>
    <t>Державний бюджет (Головне управління національної поліції у Кіровоградській області , Кропивнивницьке районне управління поліції (придбання ПММ, оплата послуг з обслуговуванням авто, придбання акумулятор )- 245000 грн., підтримка військових частин ***** - 650000 грн.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</si>
  <si>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</si>
  <si>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</si>
  <si>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</si>
  <si>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</si>
  <si>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</si>
  <si>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</si>
  <si>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</si>
  <si>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</si>
  <si>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</si>
  <si>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</si>
  <si>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</si>
  <si>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</si>
  <si>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</si>
  <si>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</si>
  <si>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Комплексна програма підтримки ветеранів війни, членів їх сімей, членів сімей загиблих (померлих) ветеранів війни, загиблих ( померлих) Захисників і Захисниць України , полонених військовослужбовців України та осіб , зниклих безвісти  за особливих обставин на 2025-2026 роки</t>
  </si>
  <si>
    <t>Рішення сесії Великосевериінівської сільської ради від  24.12.2024 р. №1693</t>
  </si>
  <si>
    <t>Програма «Турбота» по поліпшенню соціального захисту громадян на 2024-2026 роки</t>
  </si>
  <si>
    <t>Рішення сесії Великосеверинівської сільської ради від 22.12.2023 №1432, зі змінами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</si>
  <si>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</si>
  <si>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</si>
  <si>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</si>
  <si>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</si>
  <si>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 xml:space="preserve">Програма "Поховання невідомих та безрідних громадян" на 2024-2026 роки </t>
  </si>
  <si>
    <t>Рішення сесії Великосеверинівської сільської ради від 22.12.2023 №1441</t>
  </si>
  <si>
    <t>Програма «Сільський автобус» на території Великосеверинівської сільської територіальної громади на 2024-2026 роки</t>
  </si>
  <si>
    <t>Рішення сесії Великосеверинівської сільської ради від 22.12.2023 №1435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</si>
  <si>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</si>
  <si>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</si>
  <si>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</si>
  <si>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</si>
  <si>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</si>
  <si>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</si>
  <si>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ПРОЕКТ</t>
  </si>
  <si>
    <t>від 11.02.2025 року №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</si>
  <si>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</si>
  <si>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</si>
  <si>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</si>
  <si>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</si>
  <si>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</si>
  <si>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</si>
  <si>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</si>
  <si>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</t>
  </si>
  <si>
    <t>Реконструкція мереж водопостачання в с.Високі Байраки</t>
  </si>
  <si>
    <t>2025р. - 2026р.</t>
  </si>
  <si>
    <t>Реконструкція очисних споруд у с.Созонівка Кропивницького району, Кіровоградської області</t>
  </si>
  <si>
    <t>2024р. - 2025 р.</t>
  </si>
  <si>
    <t>Реконструкція ганку с.Оситняжка</t>
  </si>
  <si>
    <t>Додаток № 6         ПРОЕКТ</t>
  </si>
  <si>
    <t>капітальних вкладень бюджету Великосеверинівської сільської територіальної громади у розрізі інвестиційних проектів у 2025 році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</si>
  <si>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</si>
  <si>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</si>
  <si>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</si>
  <si>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Програма фінансової підтримки Збройних сил України, реалізації заходів та робіт з територіальної оборони на 2025 рік</t>
  </si>
  <si>
    <t xml:space="preserve"> 'Програма "Питна вода" Великосеверинівської територіальної громади на 2024-2026 роки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</si>
  <si>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</si>
  <si>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</si>
  <si>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24.12.2024 року №1694</t>
  </si>
  <si>
    <t>Рішення сесії Великосеверинівської сільської ради від 30.08.2024 року №1599</t>
  </si>
  <si>
    <t>Рішення сесії Великосеверинівської сільської ради від 22.12.2023 №1438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</si>
  <si>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</si>
  <si>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22.12.2023р. №1443</t>
  </si>
  <si>
    <t>Рішення сесії Великосеверинівської сільської ради від 22.12.2023 р. №1438</t>
  </si>
  <si>
    <t>Рішення сесії Великосеверинівської сільської ради від 18.04.2024 р. №1525, зі змінами</t>
  </si>
  <si>
    <t>Рішення сесії Великосеверинівської сільської ради від 22.12.2023 р.,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</si>
</sst>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7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0" fontId="7" fillId="0" borderId="1" xfId="0" quotePrefix="1" applyFont="1" applyBorder="1" applyAlignment="1">
      <alignment horizontal="left" vertical="center" wrapText="1"/>
    </xf>
    <xf numFmtId="4" fontId="7" fillId="0" borderId="1" xfId="0" quotePrefix="1" applyNumberFormat="1" applyFont="1" applyBorder="1" applyAlignment="1">
      <alignment horizontal="left" vertical="center" wrapText="1"/>
    </xf>
    <xf numFmtId="4" fontId="7" fillId="0" borderId="1" xfId="0" quotePrefix="1" applyNumberFormat="1" applyFont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0" fillId="2" borderId="1" xfId="0" quotePrefix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28" zoomScale="80" zoomScaleNormal="100" zoomScaleSheetLayoutView="80" workbookViewId="0">
      <selection activeCell="O38" sqref="O38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55" customFormat="1" ht="37.5" customHeight="1" x14ac:dyDescent="0.3">
      <c r="C1" s="134" t="s">
        <v>64</v>
      </c>
      <c r="D1" s="134"/>
      <c r="E1" s="134"/>
      <c r="F1" s="134"/>
      <c r="G1" s="134"/>
      <c r="H1" s="56"/>
    </row>
    <row r="2" spans="1:9" s="55" customFormat="1" ht="16.149999999999999" customHeight="1" x14ac:dyDescent="0.3">
      <c r="C2" s="134" t="s">
        <v>33</v>
      </c>
      <c r="D2" s="134"/>
      <c r="E2" s="134"/>
      <c r="F2" s="134"/>
      <c r="G2" s="84"/>
      <c r="H2" s="57"/>
      <c r="I2" s="57"/>
    </row>
    <row r="3" spans="1:9" s="55" customFormat="1" ht="15.6" customHeight="1" x14ac:dyDescent="0.3">
      <c r="C3" s="135" t="s">
        <v>65</v>
      </c>
      <c r="D3" s="135"/>
      <c r="E3" s="135"/>
      <c r="F3" s="135"/>
      <c r="G3" s="84"/>
      <c r="H3" s="57"/>
      <c r="I3" s="57"/>
    </row>
    <row r="4" spans="1:9" s="55" customFormat="1" ht="35.25" customHeight="1" x14ac:dyDescent="0.3">
      <c r="C4" s="58"/>
      <c r="D4" s="58"/>
      <c r="E4" s="136"/>
      <c r="F4" s="136"/>
      <c r="G4" s="136"/>
      <c r="H4" s="136"/>
      <c r="I4" s="136"/>
    </row>
    <row r="5" spans="1:9" s="55" customFormat="1" ht="30" customHeight="1" x14ac:dyDescent="0.3">
      <c r="A5" s="137" t="s">
        <v>34</v>
      </c>
      <c r="B5" s="137"/>
      <c r="C5" s="137"/>
      <c r="D5" s="137"/>
      <c r="E5" s="137"/>
      <c r="F5" s="137"/>
      <c r="G5" s="57"/>
      <c r="H5" s="57"/>
      <c r="I5" s="57"/>
    </row>
    <row r="6" spans="1:9" s="59" customFormat="1" ht="55.9" customHeight="1" x14ac:dyDescent="0.3">
      <c r="A6" s="132" t="s">
        <v>56</v>
      </c>
      <c r="B6" s="132"/>
      <c r="C6" s="132"/>
      <c r="D6" s="132"/>
      <c r="E6" s="132"/>
      <c r="F6" s="132"/>
      <c r="G6" s="66"/>
      <c r="H6" s="66"/>
      <c r="I6" s="66"/>
    </row>
    <row r="7" spans="1:9" s="59" customFormat="1" ht="48.75" customHeight="1" x14ac:dyDescent="0.3">
      <c r="A7" s="133" t="s">
        <v>9</v>
      </c>
      <c r="B7" s="133"/>
      <c r="E7" s="60"/>
      <c r="F7" s="60"/>
      <c r="G7" s="60"/>
      <c r="H7" s="60"/>
      <c r="I7" s="60"/>
    </row>
    <row r="8" spans="1:9" s="59" customFormat="1" ht="27" customHeight="1" x14ac:dyDescent="0.3">
      <c r="A8" s="61" t="s">
        <v>10</v>
      </c>
      <c r="B8" s="61"/>
      <c r="E8" s="85"/>
      <c r="F8" s="62" t="s">
        <v>35</v>
      </c>
      <c r="G8" s="58"/>
    </row>
    <row r="9" spans="1:9" ht="13.9" customHeight="1" x14ac:dyDescent="0.2">
      <c r="A9" s="130" t="s">
        <v>0</v>
      </c>
      <c r="B9" s="130" t="s">
        <v>1</v>
      </c>
      <c r="C9" s="130" t="s">
        <v>2</v>
      </c>
      <c r="D9" s="130" t="s">
        <v>3</v>
      </c>
      <c r="E9" s="130" t="s">
        <v>4</v>
      </c>
      <c r="F9" s="130"/>
    </row>
    <row r="10" spans="1:9" ht="13.9" customHeight="1" x14ac:dyDescent="0.2">
      <c r="A10" s="130"/>
      <c r="B10" s="130"/>
      <c r="C10" s="130"/>
      <c r="D10" s="130"/>
      <c r="E10" s="130" t="s">
        <v>5</v>
      </c>
      <c r="F10" s="131" t="s">
        <v>6</v>
      </c>
    </row>
    <row r="11" spans="1:9" x14ac:dyDescent="0.2">
      <c r="A11" s="130"/>
      <c r="B11" s="130"/>
      <c r="C11" s="130"/>
      <c r="D11" s="130"/>
      <c r="E11" s="130"/>
      <c r="F11" s="130"/>
    </row>
    <row r="12" spans="1:9" x14ac:dyDescent="0.2">
      <c r="A12" s="83">
        <v>1</v>
      </c>
      <c r="B12" s="83">
        <v>2</v>
      </c>
      <c r="C12" s="83">
        <v>3</v>
      </c>
      <c r="D12" s="83">
        <v>4</v>
      </c>
      <c r="E12" s="83">
        <v>5</v>
      </c>
      <c r="F12" s="83">
        <v>6</v>
      </c>
    </row>
    <row r="13" spans="1:9" x14ac:dyDescent="0.2">
      <c r="A13" s="49">
        <v>10000000</v>
      </c>
      <c r="B13" s="50" t="s">
        <v>66</v>
      </c>
      <c r="C13" s="51">
        <f t="shared" ref="C13:C41" si="0">D13+E13</f>
        <v>1253700</v>
      </c>
      <c r="D13" s="51">
        <v>1253700</v>
      </c>
      <c r="E13" s="51">
        <v>0</v>
      </c>
      <c r="F13" s="51">
        <v>0</v>
      </c>
    </row>
    <row r="14" spans="1:9" ht="25.5" x14ac:dyDescent="0.2">
      <c r="A14" s="49">
        <v>11000000</v>
      </c>
      <c r="B14" s="50" t="s">
        <v>67</v>
      </c>
      <c r="C14" s="51">
        <f t="shared" si="0"/>
        <v>716000</v>
      </c>
      <c r="D14" s="51">
        <v>716000</v>
      </c>
      <c r="E14" s="51">
        <v>0</v>
      </c>
      <c r="F14" s="51">
        <v>0</v>
      </c>
    </row>
    <row r="15" spans="1:9" x14ac:dyDescent="0.2">
      <c r="A15" s="49">
        <v>11010000</v>
      </c>
      <c r="B15" s="50" t="s">
        <v>68</v>
      </c>
      <c r="C15" s="51">
        <f t="shared" si="0"/>
        <v>716000</v>
      </c>
      <c r="D15" s="51">
        <v>716000</v>
      </c>
      <c r="E15" s="51">
        <v>0</v>
      </c>
      <c r="F15" s="51">
        <v>0</v>
      </c>
    </row>
    <row r="16" spans="1:9" ht="58.15" customHeight="1" x14ac:dyDescent="0.2">
      <c r="A16" s="52">
        <v>11010100</v>
      </c>
      <c r="B16" s="53" t="s">
        <v>69</v>
      </c>
      <c r="C16" s="54">
        <f t="shared" si="0"/>
        <v>649000</v>
      </c>
      <c r="D16" s="54">
        <v>649000</v>
      </c>
      <c r="E16" s="54">
        <v>0</v>
      </c>
      <c r="F16" s="54">
        <v>0</v>
      </c>
    </row>
    <row r="17" spans="1:6" ht="84" customHeight="1" x14ac:dyDescent="0.2">
      <c r="A17" s="52">
        <v>11010400</v>
      </c>
      <c r="B17" s="53" t="s">
        <v>70</v>
      </c>
      <c r="C17" s="54">
        <f t="shared" si="0"/>
        <v>67000</v>
      </c>
      <c r="D17" s="54">
        <v>67000</v>
      </c>
      <c r="E17" s="54">
        <v>0</v>
      </c>
      <c r="F17" s="54">
        <v>0</v>
      </c>
    </row>
    <row r="18" spans="1:6" ht="67.900000000000006" customHeight="1" x14ac:dyDescent="0.2">
      <c r="A18" s="49">
        <v>14000000</v>
      </c>
      <c r="B18" s="50" t="s">
        <v>71</v>
      </c>
      <c r="C18" s="51">
        <f t="shared" si="0"/>
        <v>290700</v>
      </c>
      <c r="D18" s="51">
        <v>290700</v>
      </c>
      <c r="E18" s="51">
        <v>0</v>
      </c>
      <c r="F18" s="51">
        <v>0</v>
      </c>
    </row>
    <row r="19" spans="1:6" ht="25.5" x14ac:dyDescent="0.2">
      <c r="A19" s="49">
        <v>14020000</v>
      </c>
      <c r="B19" s="50" t="s">
        <v>72</v>
      </c>
      <c r="C19" s="51">
        <f t="shared" si="0"/>
        <v>56000</v>
      </c>
      <c r="D19" s="51">
        <v>56000</v>
      </c>
      <c r="E19" s="51">
        <v>0</v>
      </c>
      <c r="F19" s="51">
        <v>0</v>
      </c>
    </row>
    <row r="20" spans="1:6" x14ac:dyDescent="0.2">
      <c r="A20" s="52">
        <v>14021900</v>
      </c>
      <c r="B20" s="53" t="s">
        <v>73</v>
      </c>
      <c r="C20" s="54">
        <f t="shared" si="0"/>
        <v>56000</v>
      </c>
      <c r="D20" s="54">
        <v>56000</v>
      </c>
      <c r="E20" s="54">
        <v>0</v>
      </c>
      <c r="F20" s="54">
        <v>0</v>
      </c>
    </row>
    <row r="21" spans="1:6" ht="38.25" x14ac:dyDescent="0.2">
      <c r="A21" s="49">
        <v>14030000</v>
      </c>
      <c r="B21" s="50" t="s">
        <v>74</v>
      </c>
      <c r="C21" s="51">
        <f t="shared" si="0"/>
        <v>159000</v>
      </c>
      <c r="D21" s="51">
        <v>159000</v>
      </c>
      <c r="E21" s="51">
        <v>0</v>
      </c>
      <c r="F21" s="51">
        <v>0</v>
      </c>
    </row>
    <row r="22" spans="1:6" x14ac:dyDescent="0.2">
      <c r="A22" s="52">
        <v>14031900</v>
      </c>
      <c r="B22" s="53" t="s">
        <v>73</v>
      </c>
      <c r="C22" s="54">
        <f t="shared" si="0"/>
        <v>159000</v>
      </c>
      <c r="D22" s="54">
        <v>159000</v>
      </c>
      <c r="E22" s="54">
        <v>0</v>
      </c>
      <c r="F22" s="54">
        <v>0</v>
      </c>
    </row>
    <row r="23" spans="1:6" ht="38.25" x14ac:dyDescent="0.2">
      <c r="A23" s="49">
        <v>14040000</v>
      </c>
      <c r="B23" s="50" t="s">
        <v>75</v>
      </c>
      <c r="C23" s="51">
        <f t="shared" si="0"/>
        <v>75700</v>
      </c>
      <c r="D23" s="51">
        <v>75700</v>
      </c>
      <c r="E23" s="51">
        <v>0</v>
      </c>
      <c r="F23" s="51">
        <v>0</v>
      </c>
    </row>
    <row r="24" spans="1:6" ht="102" x14ac:dyDescent="0.2">
      <c r="A24" s="52">
        <v>14040100</v>
      </c>
      <c r="B24" s="53" t="s">
        <v>76</v>
      </c>
      <c r="C24" s="54">
        <f t="shared" si="0"/>
        <v>62100</v>
      </c>
      <c r="D24" s="54">
        <v>62100</v>
      </c>
      <c r="E24" s="54">
        <v>0</v>
      </c>
      <c r="F24" s="54">
        <v>0</v>
      </c>
    </row>
    <row r="25" spans="1:6" ht="76.5" x14ac:dyDescent="0.2">
      <c r="A25" s="52">
        <v>14040200</v>
      </c>
      <c r="B25" s="53" t="s">
        <v>77</v>
      </c>
      <c r="C25" s="54">
        <f t="shared" si="0"/>
        <v>13600</v>
      </c>
      <c r="D25" s="54">
        <v>13600</v>
      </c>
      <c r="E25" s="54">
        <v>0</v>
      </c>
      <c r="F25" s="54">
        <v>0</v>
      </c>
    </row>
    <row r="26" spans="1:6" ht="38.25" x14ac:dyDescent="0.2">
      <c r="A26" s="49">
        <v>18000000</v>
      </c>
      <c r="B26" s="50" t="s">
        <v>78</v>
      </c>
      <c r="C26" s="51">
        <f t="shared" si="0"/>
        <v>247000</v>
      </c>
      <c r="D26" s="51">
        <v>247000</v>
      </c>
      <c r="E26" s="51">
        <v>0</v>
      </c>
      <c r="F26" s="51">
        <v>0</v>
      </c>
    </row>
    <row r="27" spans="1:6" x14ac:dyDescent="0.2">
      <c r="A27" s="49">
        <v>18050000</v>
      </c>
      <c r="B27" s="50" t="s">
        <v>79</v>
      </c>
      <c r="C27" s="51">
        <f t="shared" si="0"/>
        <v>247000</v>
      </c>
      <c r="D27" s="51">
        <v>247000</v>
      </c>
      <c r="E27" s="51">
        <v>0</v>
      </c>
      <c r="F27" s="51">
        <v>0</v>
      </c>
    </row>
    <row r="28" spans="1:6" x14ac:dyDescent="0.2">
      <c r="A28" s="52">
        <v>18050400</v>
      </c>
      <c r="B28" s="53" t="s">
        <v>80</v>
      </c>
      <c r="C28" s="54">
        <f t="shared" si="0"/>
        <v>247000</v>
      </c>
      <c r="D28" s="54">
        <v>247000</v>
      </c>
      <c r="E28" s="54">
        <v>0</v>
      </c>
      <c r="F28" s="54">
        <v>0</v>
      </c>
    </row>
    <row r="29" spans="1:6" x14ac:dyDescent="0.2">
      <c r="A29" s="49">
        <v>20000000</v>
      </c>
      <c r="B29" s="50" t="s">
        <v>81</v>
      </c>
      <c r="C29" s="51">
        <f t="shared" si="0"/>
        <v>40960</v>
      </c>
      <c r="D29" s="51">
        <v>40960</v>
      </c>
      <c r="E29" s="51">
        <v>0</v>
      </c>
      <c r="F29" s="51">
        <v>0</v>
      </c>
    </row>
    <row r="30" spans="1:6" ht="25.5" x14ac:dyDescent="0.2">
      <c r="A30" s="49">
        <v>22000000</v>
      </c>
      <c r="B30" s="50" t="s">
        <v>82</v>
      </c>
      <c r="C30" s="51">
        <f t="shared" si="0"/>
        <v>100</v>
      </c>
      <c r="D30" s="51">
        <v>100</v>
      </c>
      <c r="E30" s="51">
        <v>0</v>
      </c>
      <c r="F30" s="51">
        <v>0</v>
      </c>
    </row>
    <row r="31" spans="1:6" x14ac:dyDescent="0.2">
      <c r="A31" s="49">
        <v>22090000</v>
      </c>
      <c r="B31" s="50" t="s">
        <v>83</v>
      </c>
      <c r="C31" s="51">
        <f t="shared" si="0"/>
        <v>100</v>
      </c>
      <c r="D31" s="51">
        <v>100</v>
      </c>
      <c r="E31" s="51">
        <v>0</v>
      </c>
      <c r="F31" s="51">
        <v>0</v>
      </c>
    </row>
    <row r="32" spans="1:6" ht="51" x14ac:dyDescent="0.2">
      <c r="A32" s="52">
        <v>22090100</v>
      </c>
      <c r="B32" s="53" t="s">
        <v>84</v>
      </c>
      <c r="C32" s="54">
        <f t="shared" si="0"/>
        <v>100</v>
      </c>
      <c r="D32" s="54">
        <v>100</v>
      </c>
      <c r="E32" s="54">
        <v>0</v>
      </c>
      <c r="F32" s="54">
        <v>0</v>
      </c>
    </row>
    <row r="33" spans="1:6" x14ac:dyDescent="0.2">
      <c r="A33" s="49">
        <v>24000000</v>
      </c>
      <c r="B33" s="50" t="s">
        <v>85</v>
      </c>
      <c r="C33" s="51">
        <f t="shared" si="0"/>
        <v>40860</v>
      </c>
      <c r="D33" s="51">
        <v>40860</v>
      </c>
      <c r="E33" s="51">
        <v>0</v>
      </c>
      <c r="F33" s="51">
        <v>0</v>
      </c>
    </row>
    <row r="34" spans="1:6" x14ac:dyDescent="0.2">
      <c r="A34" s="49">
        <v>24060000</v>
      </c>
      <c r="B34" s="50" t="s">
        <v>86</v>
      </c>
      <c r="C34" s="51">
        <f t="shared" si="0"/>
        <v>40860</v>
      </c>
      <c r="D34" s="51">
        <v>40860</v>
      </c>
      <c r="E34" s="51">
        <v>0</v>
      </c>
      <c r="F34" s="51">
        <v>0</v>
      </c>
    </row>
    <row r="35" spans="1:6" x14ac:dyDescent="0.2">
      <c r="A35" s="52">
        <v>24060300</v>
      </c>
      <c r="B35" s="53" t="s">
        <v>86</v>
      </c>
      <c r="C35" s="54">
        <f t="shared" si="0"/>
        <v>40860</v>
      </c>
      <c r="D35" s="54">
        <v>40860</v>
      </c>
      <c r="E35" s="54">
        <v>0</v>
      </c>
      <c r="F35" s="54">
        <v>0</v>
      </c>
    </row>
    <row r="36" spans="1:6" ht="25.5" x14ac:dyDescent="0.2">
      <c r="A36" s="49"/>
      <c r="B36" s="50" t="s">
        <v>87</v>
      </c>
      <c r="C36" s="51">
        <f t="shared" si="0"/>
        <v>1294660</v>
      </c>
      <c r="D36" s="51">
        <v>1294660</v>
      </c>
      <c r="E36" s="51">
        <v>0</v>
      </c>
      <c r="F36" s="51">
        <v>0</v>
      </c>
    </row>
    <row r="37" spans="1:6" x14ac:dyDescent="0.2">
      <c r="A37" s="49">
        <v>40000000</v>
      </c>
      <c r="B37" s="50" t="s">
        <v>50</v>
      </c>
      <c r="C37" s="51">
        <f t="shared" si="0"/>
        <v>245718</v>
      </c>
      <c r="D37" s="51">
        <v>245718</v>
      </c>
      <c r="E37" s="51">
        <v>0</v>
      </c>
      <c r="F37" s="51">
        <v>0</v>
      </c>
    </row>
    <row r="38" spans="1:6" x14ac:dyDescent="0.2">
      <c r="A38" s="49">
        <v>41000000</v>
      </c>
      <c r="B38" s="50" t="s">
        <v>51</v>
      </c>
      <c r="C38" s="51">
        <f t="shared" si="0"/>
        <v>245718</v>
      </c>
      <c r="D38" s="51">
        <v>245718</v>
      </c>
      <c r="E38" s="51">
        <v>0</v>
      </c>
      <c r="F38" s="51">
        <v>0</v>
      </c>
    </row>
    <row r="39" spans="1:6" ht="25.5" x14ac:dyDescent="0.2">
      <c r="A39" s="49">
        <v>41050000</v>
      </c>
      <c r="B39" s="50" t="s">
        <v>88</v>
      </c>
      <c r="C39" s="51">
        <f t="shared" si="0"/>
        <v>245718</v>
      </c>
      <c r="D39" s="51">
        <v>245718</v>
      </c>
      <c r="E39" s="51">
        <v>0</v>
      </c>
      <c r="F39" s="51">
        <v>0</v>
      </c>
    </row>
    <row r="40" spans="1:6" ht="89.25" x14ac:dyDescent="0.2">
      <c r="A40" s="52">
        <v>41059300</v>
      </c>
      <c r="B40" s="53" t="s">
        <v>89</v>
      </c>
      <c r="C40" s="54">
        <f t="shared" si="0"/>
        <v>245718</v>
      </c>
      <c r="D40" s="54">
        <v>245718</v>
      </c>
      <c r="E40" s="54">
        <v>0</v>
      </c>
      <c r="F40" s="54">
        <v>0</v>
      </c>
    </row>
    <row r="41" spans="1:6" x14ac:dyDescent="0.2">
      <c r="A41" s="2" t="s">
        <v>8</v>
      </c>
      <c r="B41" s="50" t="s">
        <v>7</v>
      </c>
      <c r="C41" s="51">
        <f t="shared" si="0"/>
        <v>1540378</v>
      </c>
      <c r="D41" s="51">
        <v>1540378</v>
      </c>
      <c r="E41" s="51">
        <v>0</v>
      </c>
      <c r="F41" s="51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topLeftCell="A10" zoomScale="70" zoomScaleNormal="100" zoomScaleSheetLayoutView="70" workbookViewId="0">
      <selection activeCell="E7" sqref="E7"/>
    </sheetView>
  </sheetViews>
  <sheetFormatPr defaultColWidth="8.85546875" defaultRowHeight="12.75" x14ac:dyDescent="0.2"/>
  <cols>
    <col min="1" max="1" width="11.28515625" style="43" customWidth="1"/>
    <col min="2" max="2" width="41.140625" style="43" customWidth="1"/>
    <col min="3" max="3" width="14.7109375" style="43" customWidth="1"/>
    <col min="4" max="5" width="14.28515625" style="43" customWidth="1"/>
    <col min="6" max="6" width="15.42578125" style="43" customWidth="1"/>
    <col min="7" max="16384" width="8.85546875" style="43"/>
  </cols>
  <sheetData>
    <row r="1" spans="1:9" s="3" customFormat="1" ht="37.5" customHeight="1" x14ac:dyDescent="0.3">
      <c r="C1" s="142" t="s">
        <v>91</v>
      </c>
      <c r="D1" s="142"/>
      <c r="E1" s="142"/>
      <c r="F1" s="142"/>
      <c r="G1" s="142"/>
      <c r="H1" s="4"/>
    </row>
    <row r="2" spans="1:9" s="3" customFormat="1" ht="16.149999999999999" customHeight="1" x14ac:dyDescent="0.3">
      <c r="C2" s="142" t="s">
        <v>33</v>
      </c>
      <c r="D2" s="142"/>
      <c r="E2" s="142"/>
      <c r="F2" s="142"/>
      <c r="G2" s="63"/>
      <c r="H2" s="5"/>
      <c r="I2" s="5"/>
    </row>
    <row r="3" spans="1:9" s="3" customFormat="1" ht="15.6" customHeight="1" x14ac:dyDescent="0.3">
      <c r="C3" s="143" t="s">
        <v>65</v>
      </c>
      <c r="D3" s="143"/>
      <c r="E3" s="143"/>
      <c r="F3" s="143"/>
      <c r="G3" s="63"/>
      <c r="H3" s="5"/>
      <c r="I3" s="5"/>
    </row>
    <row r="4" spans="1:9" s="3" customFormat="1" ht="35.25" customHeight="1" x14ac:dyDescent="0.3">
      <c r="C4" s="6"/>
      <c r="D4" s="6"/>
      <c r="E4" s="144"/>
      <c r="F4" s="144"/>
      <c r="G4" s="144"/>
      <c r="H4" s="144"/>
      <c r="I4" s="144"/>
    </row>
    <row r="5" spans="1:9" s="3" customFormat="1" ht="50.25" customHeight="1" x14ac:dyDescent="0.3">
      <c r="A5" s="145" t="s">
        <v>34</v>
      </c>
      <c r="B5" s="145"/>
      <c r="C5" s="145"/>
      <c r="D5" s="145"/>
      <c r="E5" s="145"/>
      <c r="F5" s="145"/>
      <c r="G5" s="5"/>
      <c r="H5" s="5"/>
      <c r="I5" s="5"/>
    </row>
    <row r="6" spans="1:9" s="8" customFormat="1" ht="61.15" customHeight="1" x14ac:dyDescent="0.3">
      <c r="A6" s="146" t="s">
        <v>58</v>
      </c>
      <c r="B6" s="146"/>
      <c r="C6" s="146"/>
      <c r="D6" s="146"/>
      <c r="E6" s="146"/>
      <c r="F6" s="146"/>
      <c r="G6" s="7"/>
      <c r="H6" s="7"/>
      <c r="I6" s="7"/>
    </row>
    <row r="7" spans="1:9" s="8" customFormat="1" ht="48.75" customHeight="1" x14ac:dyDescent="0.3">
      <c r="A7" s="141" t="s">
        <v>9</v>
      </c>
      <c r="B7" s="141"/>
      <c r="E7" s="65"/>
      <c r="F7" s="65"/>
      <c r="G7" s="65"/>
      <c r="H7" s="65"/>
      <c r="I7" s="65"/>
    </row>
    <row r="8" spans="1:9" s="8" customFormat="1" ht="25.15" customHeight="1" x14ac:dyDescent="0.3">
      <c r="A8" s="9" t="s">
        <v>10</v>
      </c>
      <c r="B8" s="9"/>
      <c r="E8" s="64"/>
      <c r="F8" s="10" t="s">
        <v>35</v>
      </c>
      <c r="G8" s="6"/>
    </row>
    <row r="9" spans="1:9" ht="13.9" customHeight="1" x14ac:dyDescent="0.2">
      <c r="A9" s="130" t="s">
        <v>0</v>
      </c>
      <c r="B9" s="130" t="s">
        <v>18</v>
      </c>
      <c r="C9" s="130" t="s">
        <v>2</v>
      </c>
      <c r="D9" s="130" t="s">
        <v>3</v>
      </c>
      <c r="E9" s="130" t="s">
        <v>4</v>
      </c>
      <c r="F9" s="130"/>
    </row>
    <row r="10" spans="1:9" ht="13.9" customHeight="1" x14ac:dyDescent="0.2">
      <c r="A10" s="130"/>
      <c r="B10" s="130"/>
      <c r="C10" s="130"/>
      <c r="D10" s="130"/>
      <c r="E10" s="130" t="s">
        <v>5</v>
      </c>
      <c r="F10" s="130" t="s">
        <v>6</v>
      </c>
    </row>
    <row r="11" spans="1:9" ht="13.9" customHeight="1" x14ac:dyDescent="0.2">
      <c r="A11" s="130"/>
      <c r="B11" s="130"/>
      <c r="C11" s="130"/>
      <c r="D11" s="130"/>
      <c r="E11" s="130"/>
      <c r="F11" s="130"/>
    </row>
    <row r="12" spans="1:9" ht="13.9" customHeight="1" x14ac:dyDescent="0.2">
      <c r="A12" s="83">
        <v>1</v>
      </c>
      <c r="B12" s="83">
        <v>2</v>
      </c>
      <c r="C12" s="83">
        <v>3</v>
      </c>
      <c r="D12" s="83">
        <v>4</v>
      </c>
      <c r="E12" s="83">
        <v>5</v>
      </c>
      <c r="F12" s="83">
        <v>6</v>
      </c>
    </row>
    <row r="13" spans="1:9" ht="21" customHeight="1" x14ac:dyDescent="0.2">
      <c r="A13" s="138" t="s">
        <v>17</v>
      </c>
      <c r="B13" s="139"/>
      <c r="C13" s="139"/>
      <c r="D13" s="139"/>
      <c r="E13" s="139"/>
      <c r="F13" s="140"/>
    </row>
    <row r="14" spans="1:9" x14ac:dyDescent="0.2">
      <c r="A14" s="49">
        <v>200000</v>
      </c>
      <c r="B14" s="50" t="s">
        <v>16</v>
      </c>
      <c r="C14" s="51">
        <f t="shared" ref="C14:C19" si="0">D14+E14</f>
        <v>7250005</v>
      </c>
      <c r="D14" s="51">
        <v>5770438</v>
      </c>
      <c r="E14" s="51">
        <v>1479567</v>
      </c>
      <c r="F14" s="51">
        <v>1479567</v>
      </c>
    </row>
    <row r="15" spans="1:9" ht="25.5" x14ac:dyDescent="0.2">
      <c r="A15" s="49">
        <v>208000</v>
      </c>
      <c r="B15" s="50" t="s">
        <v>15</v>
      </c>
      <c r="C15" s="51">
        <f t="shared" si="0"/>
        <v>7250005</v>
      </c>
      <c r="D15" s="51">
        <v>5770438</v>
      </c>
      <c r="E15" s="51">
        <v>1479567</v>
      </c>
      <c r="F15" s="51">
        <v>1479567</v>
      </c>
    </row>
    <row r="16" spans="1:9" x14ac:dyDescent="0.2">
      <c r="A16" s="52">
        <v>208200</v>
      </c>
      <c r="B16" s="53" t="s">
        <v>59</v>
      </c>
      <c r="C16" s="54">
        <f t="shared" si="0"/>
        <v>-7250005</v>
      </c>
      <c r="D16" s="54">
        <v>-7065357</v>
      </c>
      <c r="E16" s="54">
        <v>-184648</v>
      </c>
      <c r="F16" s="54">
        <v>-51480</v>
      </c>
    </row>
    <row r="17" spans="1:6" ht="25.5" x14ac:dyDescent="0.2">
      <c r="A17" s="52">
        <v>208320</v>
      </c>
      <c r="B17" s="53" t="s">
        <v>90</v>
      </c>
      <c r="C17" s="54">
        <f t="shared" si="0"/>
        <v>0</v>
      </c>
      <c r="D17" s="54">
        <v>184648</v>
      </c>
      <c r="E17" s="54">
        <v>-184648</v>
      </c>
      <c r="F17" s="54">
        <v>-51480</v>
      </c>
    </row>
    <row r="18" spans="1:6" ht="38.25" x14ac:dyDescent="0.2">
      <c r="A18" s="52">
        <v>208400</v>
      </c>
      <c r="B18" s="53" t="s">
        <v>53</v>
      </c>
      <c r="C18" s="54">
        <f t="shared" si="0"/>
        <v>0</v>
      </c>
      <c r="D18" s="54">
        <v>-1479567</v>
      </c>
      <c r="E18" s="54">
        <v>1479567</v>
      </c>
      <c r="F18" s="54">
        <v>1479567</v>
      </c>
    </row>
    <row r="19" spans="1:6" x14ac:dyDescent="0.2">
      <c r="A19" s="2" t="s">
        <v>8</v>
      </c>
      <c r="B19" s="50" t="s">
        <v>11</v>
      </c>
      <c r="C19" s="51">
        <f t="shared" si="0"/>
        <v>7250005</v>
      </c>
      <c r="D19" s="51">
        <v>5770438</v>
      </c>
      <c r="E19" s="51">
        <v>1479567</v>
      </c>
      <c r="F19" s="51">
        <v>1479567</v>
      </c>
    </row>
    <row r="20" spans="1:6" x14ac:dyDescent="0.2">
      <c r="A20" s="138" t="s">
        <v>14</v>
      </c>
      <c r="B20" s="139"/>
      <c r="C20" s="139"/>
      <c r="D20" s="139"/>
      <c r="E20" s="139"/>
      <c r="F20" s="140"/>
    </row>
    <row r="21" spans="1:6" x14ac:dyDescent="0.2">
      <c r="A21" s="49">
        <v>600000</v>
      </c>
      <c r="B21" s="50" t="s">
        <v>13</v>
      </c>
      <c r="C21" s="51">
        <f t="shared" ref="C21:C26" si="1">D21+E21</f>
        <v>7250005</v>
      </c>
      <c r="D21" s="51">
        <v>5770438</v>
      </c>
      <c r="E21" s="51">
        <v>1479567</v>
      </c>
      <c r="F21" s="51">
        <v>1479567</v>
      </c>
    </row>
    <row r="22" spans="1:6" ht="21" customHeight="1" x14ac:dyDescent="0.2">
      <c r="A22" s="49">
        <v>602000</v>
      </c>
      <c r="B22" s="50" t="s">
        <v>12</v>
      </c>
      <c r="C22" s="51">
        <f t="shared" si="1"/>
        <v>7250005</v>
      </c>
      <c r="D22" s="51">
        <v>5770438</v>
      </c>
      <c r="E22" s="51">
        <v>1479567</v>
      </c>
      <c r="F22" s="51">
        <v>1479567</v>
      </c>
    </row>
    <row r="23" spans="1:6" x14ac:dyDescent="0.2">
      <c r="A23" s="52">
        <v>602200</v>
      </c>
      <c r="B23" s="53" t="s">
        <v>59</v>
      </c>
      <c r="C23" s="54">
        <f t="shared" si="1"/>
        <v>-7250005</v>
      </c>
      <c r="D23" s="54">
        <v>-7065357</v>
      </c>
      <c r="E23" s="54">
        <v>-184648</v>
      </c>
      <c r="F23" s="54">
        <v>-51480</v>
      </c>
    </row>
    <row r="24" spans="1:6" ht="25.5" x14ac:dyDescent="0.2">
      <c r="A24" s="52">
        <v>602302</v>
      </c>
      <c r="B24" s="53" t="s">
        <v>90</v>
      </c>
      <c r="C24" s="54">
        <f t="shared" si="1"/>
        <v>0</v>
      </c>
      <c r="D24" s="54">
        <v>184648</v>
      </c>
      <c r="E24" s="54">
        <v>-184648</v>
      </c>
      <c r="F24" s="54">
        <v>-51480</v>
      </c>
    </row>
    <row r="25" spans="1:6" ht="38.25" x14ac:dyDescent="0.2">
      <c r="A25" s="52">
        <v>602400</v>
      </c>
      <c r="B25" s="53" t="s">
        <v>53</v>
      </c>
      <c r="C25" s="54">
        <f t="shared" si="1"/>
        <v>0</v>
      </c>
      <c r="D25" s="54">
        <v>-1479567</v>
      </c>
      <c r="E25" s="54">
        <v>1479567</v>
      </c>
      <c r="F25" s="54">
        <v>1479567</v>
      </c>
    </row>
    <row r="26" spans="1:6" x14ac:dyDescent="0.2">
      <c r="A26" s="2" t="s">
        <v>8</v>
      </c>
      <c r="B26" s="50" t="s">
        <v>11</v>
      </c>
      <c r="C26" s="51">
        <f t="shared" si="1"/>
        <v>7250005</v>
      </c>
      <c r="D26" s="51">
        <v>5770438</v>
      </c>
      <c r="E26" s="51">
        <v>1479567</v>
      </c>
      <c r="F26" s="51">
        <v>1479567</v>
      </c>
    </row>
  </sheetData>
  <mergeCells count="16">
    <mergeCell ref="A20:F20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view="pageBreakPreview" topLeftCell="A10" zoomScale="80" zoomScaleNormal="100" zoomScaleSheetLayoutView="80" workbookViewId="0">
      <selection activeCell="A18" sqref="A18:D18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55" customFormat="1" ht="37.5" customHeight="1" x14ac:dyDescent="0.3">
      <c r="H1" s="56"/>
      <c r="L1" s="148" t="s">
        <v>92</v>
      </c>
      <c r="M1" s="148"/>
      <c r="N1" s="148"/>
      <c r="O1" s="148"/>
      <c r="P1" s="148"/>
    </row>
    <row r="2" spans="1:16" s="55" customFormat="1" ht="16.149999999999999" customHeight="1" x14ac:dyDescent="0.3">
      <c r="H2" s="57"/>
      <c r="I2" s="57"/>
      <c r="L2" s="148" t="s">
        <v>33</v>
      </c>
      <c r="M2" s="148"/>
      <c r="N2" s="148"/>
      <c r="O2" s="148"/>
      <c r="P2" s="89"/>
    </row>
    <row r="3" spans="1:16" s="55" customFormat="1" ht="27.6" customHeight="1" x14ac:dyDescent="0.3">
      <c r="H3" s="57"/>
      <c r="I3" s="57"/>
      <c r="L3" s="149" t="s">
        <v>65</v>
      </c>
      <c r="M3" s="149"/>
      <c r="N3" s="149"/>
      <c r="O3" s="149"/>
      <c r="P3" s="89"/>
    </row>
    <row r="4" spans="1:16" s="55" customFormat="1" ht="6" customHeight="1" x14ac:dyDescent="0.3">
      <c r="C4" s="58"/>
      <c r="D4" s="58"/>
      <c r="E4" s="136"/>
      <c r="F4" s="136"/>
      <c r="G4" s="136"/>
      <c r="H4" s="136"/>
      <c r="I4" s="136"/>
    </row>
    <row r="5" spans="1:16" s="55" customFormat="1" ht="18.600000000000001" customHeight="1" x14ac:dyDescent="0.3">
      <c r="A5" s="137" t="s">
        <v>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s="59" customFormat="1" ht="39.6" customHeight="1" x14ac:dyDescent="0.3">
      <c r="A6" s="132" t="s">
        <v>63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s="59" customFormat="1" ht="48.75" customHeight="1" x14ac:dyDescent="0.3">
      <c r="A7" s="133" t="s">
        <v>9</v>
      </c>
      <c r="B7" s="133"/>
      <c r="E7" s="60"/>
      <c r="F7" s="60"/>
      <c r="G7" s="60"/>
      <c r="H7" s="60"/>
      <c r="I7" s="60"/>
    </row>
    <row r="8" spans="1:16" s="59" customFormat="1" ht="27" customHeight="1" x14ac:dyDescent="0.3">
      <c r="A8" s="61" t="s">
        <v>10</v>
      </c>
      <c r="B8" s="61"/>
      <c r="E8" s="85"/>
      <c r="G8" s="58"/>
    </row>
    <row r="10" spans="1:16" ht="15.75" x14ac:dyDescent="0.25">
      <c r="P10" s="62" t="s">
        <v>35</v>
      </c>
    </row>
    <row r="11" spans="1:16" ht="13.9" customHeight="1" x14ac:dyDescent="0.2">
      <c r="A11" s="147" t="s">
        <v>19</v>
      </c>
      <c r="B11" s="147" t="s">
        <v>20</v>
      </c>
      <c r="C11" s="147" t="s">
        <v>21</v>
      </c>
      <c r="D11" s="130" t="s">
        <v>22</v>
      </c>
      <c r="E11" s="130" t="s">
        <v>3</v>
      </c>
      <c r="F11" s="130"/>
      <c r="G11" s="130"/>
      <c r="H11" s="130"/>
      <c r="I11" s="130"/>
      <c r="J11" s="130" t="s">
        <v>4</v>
      </c>
      <c r="K11" s="130"/>
      <c r="L11" s="130"/>
      <c r="M11" s="130"/>
      <c r="N11" s="130"/>
      <c r="O11" s="130"/>
      <c r="P11" s="130" t="s">
        <v>23</v>
      </c>
    </row>
    <row r="12" spans="1:16" ht="13.9" customHeight="1" x14ac:dyDescent="0.2">
      <c r="A12" s="130"/>
      <c r="B12" s="130"/>
      <c r="C12" s="130"/>
      <c r="D12" s="130"/>
      <c r="E12" s="130" t="s">
        <v>5</v>
      </c>
      <c r="F12" s="130" t="s">
        <v>24</v>
      </c>
      <c r="G12" s="130" t="s">
        <v>25</v>
      </c>
      <c r="H12" s="130"/>
      <c r="I12" s="130" t="s">
        <v>26</v>
      </c>
      <c r="J12" s="130" t="s">
        <v>5</v>
      </c>
      <c r="K12" s="130" t="s">
        <v>6</v>
      </c>
      <c r="L12" s="130" t="s">
        <v>24</v>
      </c>
      <c r="M12" s="130" t="s">
        <v>25</v>
      </c>
      <c r="N12" s="130"/>
      <c r="O12" s="130" t="s">
        <v>26</v>
      </c>
      <c r="P12" s="130"/>
    </row>
    <row r="13" spans="1:16" ht="13.9" customHeight="1" x14ac:dyDescent="0.2">
      <c r="A13" s="130"/>
      <c r="B13" s="130"/>
      <c r="C13" s="130"/>
      <c r="D13" s="130"/>
      <c r="E13" s="130"/>
      <c r="F13" s="130"/>
      <c r="G13" s="130" t="s">
        <v>27</v>
      </c>
      <c r="H13" s="130" t="s">
        <v>28</v>
      </c>
      <c r="I13" s="130"/>
      <c r="J13" s="130"/>
      <c r="K13" s="130"/>
      <c r="L13" s="130"/>
      <c r="M13" s="130" t="s">
        <v>27</v>
      </c>
      <c r="N13" s="130" t="s">
        <v>28</v>
      </c>
      <c r="O13" s="130"/>
      <c r="P13" s="130"/>
    </row>
    <row r="14" spans="1:16" ht="44.25" customHeight="1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spans="1:16" x14ac:dyDescent="0.2">
      <c r="A15" s="83">
        <v>1</v>
      </c>
      <c r="B15" s="83">
        <v>2</v>
      </c>
      <c r="C15" s="83">
        <v>3</v>
      </c>
      <c r="D15" s="83">
        <v>4</v>
      </c>
      <c r="E15" s="83">
        <v>5</v>
      </c>
      <c r="F15" s="83">
        <v>6</v>
      </c>
      <c r="G15" s="83">
        <v>7</v>
      </c>
      <c r="H15" s="83">
        <v>8</v>
      </c>
      <c r="I15" s="83">
        <v>9</v>
      </c>
      <c r="J15" s="83">
        <v>10</v>
      </c>
      <c r="K15" s="83">
        <v>11</v>
      </c>
      <c r="L15" s="83">
        <v>12</v>
      </c>
      <c r="M15" s="83">
        <v>13</v>
      </c>
      <c r="N15" s="83">
        <v>14</v>
      </c>
      <c r="O15" s="83">
        <v>15</v>
      </c>
      <c r="P15" s="83">
        <v>16</v>
      </c>
    </row>
    <row r="16" spans="1:16" x14ac:dyDescent="0.2">
      <c r="A16" s="67" t="s">
        <v>93</v>
      </c>
      <c r="B16" s="68"/>
      <c r="C16" s="69"/>
      <c r="D16" s="70" t="s">
        <v>94</v>
      </c>
      <c r="E16" s="71">
        <v>3615165</v>
      </c>
      <c r="F16" s="71">
        <v>2913578</v>
      </c>
      <c r="G16" s="71">
        <v>201407</v>
      </c>
      <c r="H16" s="71">
        <v>173200</v>
      </c>
      <c r="I16" s="71">
        <v>701587</v>
      </c>
      <c r="J16" s="71">
        <v>1422000</v>
      </c>
      <c r="K16" s="71">
        <v>1422000</v>
      </c>
      <c r="L16" s="71">
        <v>0</v>
      </c>
      <c r="M16" s="71">
        <v>0</v>
      </c>
      <c r="N16" s="71">
        <v>0</v>
      </c>
      <c r="O16" s="71">
        <v>1422000</v>
      </c>
      <c r="P16" s="71">
        <f t="shared" ref="P16:P55" si="0">E16+J16</f>
        <v>5037165</v>
      </c>
    </row>
    <row r="17" spans="1:16" x14ac:dyDescent="0.2">
      <c r="A17" s="67" t="s">
        <v>95</v>
      </c>
      <c r="B17" s="68"/>
      <c r="C17" s="69"/>
      <c r="D17" s="70" t="s">
        <v>94</v>
      </c>
      <c r="E17" s="71">
        <v>3615165</v>
      </c>
      <c r="F17" s="71">
        <v>2913578</v>
      </c>
      <c r="G17" s="71">
        <v>201407</v>
      </c>
      <c r="H17" s="71">
        <v>173200</v>
      </c>
      <c r="I17" s="71">
        <v>701587</v>
      </c>
      <c r="J17" s="71">
        <v>1422000</v>
      </c>
      <c r="K17" s="71">
        <v>1422000</v>
      </c>
      <c r="L17" s="71">
        <v>0</v>
      </c>
      <c r="M17" s="71">
        <v>0</v>
      </c>
      <c r="N17" s="71">
        <v>0</v>
      </c>
      <c r="O17" s="71">
        <v>1422000</v>
      </c>
      <c r="P17" s="71">
        <f t="shared" si="0"/>
        <v>5037165</v>
      </c>
    </row>
    <row r="18" spans="1:16" ht="91.15" customHeight="1" x14ac:dyDescent="0.2">
      <c r="A18" s="72" t="s">
        <v>96</v>
      </c>
      <c r="B18" s="72" t="s">
        <v>97</v>
      </c>
      <c r="C18" s="73" t="s">
        <v>98</v>
      </c>
      <c r="D18" s="74" t="s">
        <v>99</v>
      </c>
      <c r="E18" s="75">
        <v>186000</v>
      </c>
      <c r="F18" s="75">
        <v>186000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f t="shared" si="0"/>
        <v>186000</v>
      </c>
    </row>
    <row r="19" spans="1:16" x14ac:dyDescent="0.2">
      <c r="A19" s="72" t="s">
        <v>100</v>
      </c>
      <c r="B19" s="72" t="s">
        <v>101</v>
      </c>
      <c r="C19" s="73" t="s">
        <v>102</v>
      </c>
      <c r="D19" s="74" t="s">
        <v>103</v>
      </c>
      <c r="E19" s="75">
        <v>240000</v>
      </c>
      <c r="F19" s="75">
        <v>240000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f t="shared" si="0"/>
        <v>240000</v>
      </c>
    </row>
    <row r="20" spans="1:16" ht="70.150000000000006" customHeight="1" x14ac:dyDescent="0.2">
      <c r="A20" s="72" t="s">
        <v>104</v>
      </c>
      <c r="B20" s="72" t="s">
        <v>105</v>
      </c>
      <c r="C20" s="73" t="s">
        <v>106</v>
      </c>
      <c r="D20" s="74" t="s">
        <v>107</v>
      </c>
      <c r="E20" s="75">
        <v>59660</v>
      </c>
      <c r="F20" s="75">
        <v>59660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f t="shared" si="0"/>
        <v>59660</v>
      </c>
    </row>
    <row r="21" spans="1:16" ht="105.6" customHeight="1" x14ac:dyDescent="0.2">
      <c r="A21" s="72" t="s">
        <v>108</v>
      </c>
      <c r="B21" s="72" t="s">
        <v>109</v>
      </c>
      <c r="C21" s="73" t="s">
        <v>110</v>
      </c>
      <c r="D21" s="74" t="s">
        <v>111</v>
      </c>
      <c r="E21" s="75">
        <v>2500003.27</v>
      </c>
      <c r="F21" s="75">
        <v>2500003.27</v>
      </c>
      <c r="G21" s="75">
        <v>1987297.83</v>
      </c>
      <c r="H21" s="75">
        <v>5500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f t="shared" si="0"/>
        <v>2500003.27</v>
      </c>
    </row>
    <row r="22" spans="1:16" ht="118.9" customHeight="1" x14ac:dyDescent="0.2">
      <c r="A22" s="72" t="s">
        <v>112</v>
      </c>
      <c r="B22" s="72" t="s">
        <v>113</v>
      </c>
      <c r="C22" s="73" t="s">
        <v>114</v>
      </c>
      <c r="D22" s="74" t="s">
        <v>115</v>
      </c>
      <c r="E22" s="75">
        <v>220000</v>
      </c>
      <c r="F22" s="75">
        <v>220000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f t="shared" si="0"/>
        <v>220000</v>
      </c>
    </row>
    <row r="23" spans="1:16" ht="93" customHeight="1" x14ac:dyDescent="0.2">
      <c r="A23" s="72" t="s">
        <v>116</v>
      </c>
      <c r="B23" s="72" t="s">
        <v>117</v>
      </c>
      <c r="C23" s="73" t="s">
        <v>118</v>
      </c>
      <c r="D23" s="74" t="s">
        <v>119</v>
      </c>
      <c r="E23" s="75">
        <v>245718</v>
      </c>
      <c r="F23" s="75">
        <v>245718</v>
      </c>
      <c r="G23" s="75">
        <v>201407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f t="shared" si="0"/>
        <v>245718</v>
      </c>
    </row>
    <row r="24" spans="1:16" ht="70.150000000000006" customHeight="1" x14ac:dyDescent="0.2">
      <c r="A24" s="72" t="s">
        <v>120</v>
      </c>
      <c r="B24" s="72" t="s">
        <v>121</v>
      </c>
      <c r="C24" s="73" t="s">
        <v>106</v>
      </c>
      <c r="D24" s="74" t="s">
        <v>122</v>
      </c>
      <c r="E24" s="75">
        <v>63200</v>
      </c>
      <c r="F24" s="75">
        <v>63200</v>
      </c>
      <c r="G24" s="75">
        <v>0</v>
      </c>
      <c r="H24" s="75">
        <v>63200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f t="shared" si="0"/>
        <v>63200</v>
      </c>
    </row>
    <row r="25" spans="1:16" ht="51" x14ac:dyDescent="0.2">
      <c r="A25" s="72" t="s">
        <v>123</v>
      </c>
      <c r="B25" s="72" t="s">
        <v>124</v>
      </c>
      <c r="C25" s="73" t="s">
        <v>125</v>
      </c>
      <c r="D25" s="74" t="s">
        <v>126</v>
      </c>
      <c r="E25" s="75">
        <v>-2500003.27</v>
      </c>
      <c r="F25" s="75">
        <v>-2500003.27</v>
      </c>
      <c r="G25" s="75">
        <v>-1987297.83</v>
      </c>
      <c r="H25" s="75">
        <v>-5500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f t="shared" si="0"/>
        <v>-2500003.27</v>
      </c>
    </row>
    <row r="26" spans="1:16" ht="25.5" x14ac:dyDescent="0.2">
      <c r="A26" s="72" t="s">
        <v>127</v>
      </c>
      <c r="B26" s="72" t="s">
        <v>128</v>
      </c>
      <c r="C26" s="73" t="s">
        <v>125</v>
      </c>
      <c r="D26" s="74" t="s">
        <v>129</v>
      </c>
      <c r="E26" s="75">
        <v>410000</v>
      </c>
      <c r="F26" s="75">
        <v>410000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f t="shared" si="0"/>
        <v>410000</v>
      </c>
    </row>
    <row r="27" spans="1:16" ht="51" x14ac:dyDescent="0.2">
      <c r="A27" s="72" t="s">
        <v>130</v>
      </c>
      <c r="B27" s="72" t="s">
        <v>131</v>
      </c>
      <c r="C27" s="73" t="s">
        <v>132</v>
      </c>
      <c r="D27" s="74" t="s">
        <v>133</v>
      </c>
      <c r="E27" s="75">
        <v>701587</v>
      </c>
      <c r="F27" s="75">
        <v>0</v>
      </c>
      <c r="G27" s="75">
        <v>0</v>
      </c>
      <c r="H27" s="75">
        <v>0</v>
      </c>
      <c r="I27" s="75">
        <v>701587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f t="shared" si="0"/>
        <v>701587</v>
      </c>
    </row>
    <row r="28" spans="1:16" x14ac:dyDescent="0.2">
      <c r="A28" s="72" t="s">
        <v>134</v>
      </c>
      <c r="B28" s="72" t="s">
        <v>135</v>
      </c>
      <c r="C28" s="73" t="s">
        <v>132</v>
      </c>
      <c r="D28" s="74" t="s">
        <v>136</v>
      </c>
      <c r="E28" s="75">
        <v>483000</v>
      </c>
      <c r="F28" s="75">
        <v>483000</v>
      </c>
      <c r="G28" s="75">
        <v>0</v>
      </c>
      <c r="H28" s="75">
        <v>110000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f t="shared" si="0"/>
        <v>483000</v>
      </c>
    </row>
    <row r="29" spans="1:16" x14ac:dyDescent="0.2">
      <c r="A29" s="72" t="s">
        <v>137</v>
      </c>
      <c r="B29" s="72" t="s">
        <v>138</v>
      </c>
      <c r="C29" s="73" t="s">
        <v>132</v>
      </c>
      <c r="D29" s="74" t="s">
        <v>139</v>
      </c>
      <c r="E29" s="75">
        <v>50000</v>
      </c>
      <c r="F29" s="75">
        <v>50000</v>
      </c>
      <c r="G29" s="75">
        <v>0</v>
      </c>
      <c r="H29" s="75">
        <v>0</v>
      </c>
      <c r="I29" s="75">
        <v>0</v>
      </c>
      <c r="J29" s="75">
        <v>566000</v>
      </c>
      <c r="K29" s="75">
        <v>566000</v>
      </c>
      <c r="L29" s="75">
        <v>0</v>
      </c>
      <c r="M29" s="75">
        <v>0</v>
      </c>
      <c r="N29" s="75">
        <v>0</v>
      </c>
      <c r="O29" s="75">
        <v>566000</v>
      </c>
      <c r="P29" s="75">
        <f t="shared" si="0"/>
        <v>616000</v>
      </c>
    </row>
    <row r="30" spans="1:16" x14ac:dyDescent="0.2">
      <c r="A30" s="72" t="s">
        <v>140</v>
      </c>
      <c r="B30" s="72" t="s">
        <v>141</v>
      </c>
      <c r="C30" s="73" t="s">
        <v>142</v>
      </c>
      <c r="D30" s="74" t="s">
        <v>143</v>
      </c>
      <c r="E30" s="75">
        <v>260000</v>
      </c>
      <c r="F30" s="75">
        <v>260000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f t="shared" si="0"/>
        <v>260000</v>
      </c>
    </row>
    <row r="31" spans="1:16" ht="25.5" x14ac:dyDescent="0.2">
      <c r="A31" s="72" t="s">
        <v>144</v>
      </c>
      <c r="B31" s="72" t="s">
        <v>145</v>
      </c>
      <c r="C31" s="73" t="s">
        <v>146</v>
      </c>
      <c r="D31" s="74" t="s">
        <v>147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791000</v>
      </c>
      <c r="K31" s="75">
        <v>791000</v>
      </c>
      <c r="L31" s="75">
        <v>0</v>
      </c>
      <c r="M31" s="75">
        <v>0</v>
      </c>
      <c r="N31" s="75">
        <v>0</v>
      </c>
      <c r="O31" s="75">
        <v>791000</v>
      </c>
      <c r="P31" s="75">
        <f t="shared" si="0"/>
        <v>791000</v>
      </c>
    </row>
    <row r="32" spans="1:16" ht="25.5" x14ac:dyDescent="0.2">
      <c r="A32" s="72" t="s">
        <v>148</v>
      </c>
      <c r="B32" s="72" t="s">
        <v>149</v>
      </c>
      <c r="C32" s="73" t="s">
        <v>146</v>
      </c>
      <c r="D32" s="74" t="s">
        <v>150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50000</v>
      </c>
      <c r="K32" s="75">
        <v>50000</v>
      </c>
      <c r="L32" s="75">
        <v>0</v>
      </c>
      <c r="M32" s="75">
        <v>0</v>
      </c>
      <c r="N32" s="75">
        <v>0</v>
      </c>
      <c r="O32" s="75">
        <v>50000</v>
      </c>
      <c r="P32" s="75">
        <f t="shared" si="0"/>
        <v>50000</v>
      </c>
    </row>
    <row r="33" spans="1:16" x14ac:dyDescent="0.2">
      <c r="A33" s="72" t="s">
        <v>151</v>
      </c>
      <c r="B33" s="72" t="s">
        <v>152</v>
      </c>
      <c r="C33" s="73" t="s">
        <v>153</v>
      </c>
      <c r="D33" s="74" t="s">
        <v>154</v>
      </c>
      <c r="E33" s="75">
        <v>6000</v>
      </c>
      <c r="F33" s="75">
        <v>6000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f t="shared" si="0"/>
        <v>6000</v>
      </c>
    </row>
    <row r="34" spans="1:16" ht="38.25" x14ac:dyDescent="0.2">
      <c r="A34" s="72" t="s">
        <v>155</v>
      </c>
      <c r="B34" s="72" t="s">
        <v>156</v>
      </c>
      <c r="C34" s="73" t="s">
        <v>157</v>
      </c>
      <c r="D34" s="74" t="s">
        <v>158</v>
      </c>
      <c r="E34" s="75">
        <v>200000</v>
      </c>
      <c r="F34" s="75">
        <v>200000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f t="shared" si="0"/>
        <v>200000</v>
      </c>
    </row>
    <row r="35" spans="1:16" ht="25.5" x14ac:dyDescent="0.2">
      <c r="A35" s="72" t="s">
        <v>159</v>
      </c>
      <c r="B35" s="72" t="s">
        <v>160</v>
      </c>
      <c r="C35" s="73" t="s">
        <v>161</v>
      </c>
      <c r="D35" s="74" t="s">
        <v>162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15000</v>
      </c>
      <c r="K35" s="75">
        <v>15000</v>
      </c>
      <c r="L35" s="75">
        <v>0</v>
      </c>
      <c r="M35" s="75">
        <v>0</v>
      </c>
      <c r="N35" s="75">
        <v>0</v>
      </c>
      <c r="O35" s="75">
        <v>15000</v>
      </c>
      <c r="P35" s="75">
        <f t="shared" si="0"/>
        <v>15000</v>
      </c>
    </row>
    <row r="36" spans="1:16" ht="25.5" x14ac:dyDescent="0.2">
      <c r="A36" s="72" t="s">
        <v>163</v>
      </c>
      <c r="B36" s="72" t="s">
        <v>164</v>
      </c>
      <c r="C36" s="73" t="s">
        <v>161</v>
      </c>
      <c r="D36" s="74" t="s">
        <v>165</v>
      </c>
      <c r="E36" s="75">
        <v>16000</v>
      </c>
      <c r="F36" s="75">
        <v>16000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f t="shared" si="0"/>
        <v>16000</v>
      </c>
    </row>
    <row r="37" spans="1:16" ht="45.6" customHeight="1" x14ac:dyDescent="0.2">
      <c r="A37" s="72" t="s">
        <v>166</v>
      </c>
      <c r="B37" s="72" t="s">
        <v>167</v>
      </c>
      <c r="C37" s="73" t="s">
        <v>168</v>
      </c>
      <c r="D37" s="74" t="s">
        <v>169</v>
      </c>
      <c r="E37" s="75">
        <v>434000</v>
      </c>
      <c r="F37" s="75">
        <v>434000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f t="shared" si="0"/>
        <v>434000</v>
      </c>
    </row>
    <row r="38" spans="1:16" ht="25.5" x14ac:dyDescent="0.2">
      <c r="A38" s="72" t="s">
        <v>170</v>
      </c>
      <c r="B38" s="72" t="s">
        <v>171</v>
      </c>
      <c r="C38" s="73" t="s">
        <v>172</v>
      </c>
      <c r="D38" s="74" t="s">
        <v>173</v>
      </c>
      <c r="E38" s="75">
        <v>40000</v>
      </c>
      <c r="F38" s="75">
        <v>40000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f t="shared" si="0"/>
        <v>40000</v>
      </c>
    </row>
    <row r="39" spans="1:16" ht="25.5" x14ac:dyDescent="0.2">
      <c r="A39" s="67" t="s">
        <v>29</v>
      </c>
      <c r="B39" s="68"/>
      <c r="C39" s="69"/>
      <c r="D39" s="70" t="s">
        <v>30</v>
      </c>
      <c r="E39" s="71">
        <v>2653881</v>
      </c>
      <c r="F39" s="71">
        <v>2653881</v>
      </c>
      <c r="G39" s="71">
        <v>1238862</v>
      </c>
      <c r="H39" s="71">
        <v>0</v>
      </c>
      <c r="I39" s="71">
        <v>0</v>
      </c>
      <c r="J39" s="71">
        <v>57567</v>
      </c>
      <c r="K39" s="71">
        <v>57567</v>
      </c>
      <c r="L39" s="71">
        <v>0</v>
      </c>
      <c r="M39" s="71">
        <v>0</v>
      </c>
      <c r="N39" s="71">
        <v>0</v>
      </c>
      <c r="O39" s="71">
        <v>57567</v>
      </c>
      <c r="P39" s="71">
        <f t="shared" si="0"/>
        <v>2711448</v>
      </c>
    </row>
    <row r="40" spans="1:16" ht="25.5" x14ac:dyDescent="0.2">
      <c r="A40" s="67" t="s">
        <v>31</v>
      </c>
      <c r="B40" s="68"/>
      <c r="C40" s="69"/>
      <c r="D40" s="70" t="s">
        <v>30</v>
      </c>
      <c r="E40" s="71">
        <v>2653881</v>
      </c>
      <c r="F40" s="71">
        <v>2653881</v>
      </c>
      <c r="G40" s="71">
        <v>1238862</v>
      </c>
      <c r="H40" s="71">
        <v>0</v>
      </c>
      <c r="I40" s="71">
        <v>0</v>
      </c>
      <c r="J40" s="71">
        <v>57567</v>
      </c>
      <c r="K40" s="71">
        <v>57567</v>
      </c>
      <c r="L40" s="71">
        <v>0</v>
      </c>
      <c r="M40" s="71">
        <v>0</v>
      </c>
      <c r="N40" s="71">
        <v>0</v>
      </c>
      <c r="O40" s="71">
        <v>57567</v>
      </c>
      <c r="P40" s="71">
        <f t="shared" si="0"/>
        <v>2711448</v>
      </c>
    </row>
    <row r="41" spans="1:16" ht="38.25" x14ac:dyDescent="0.2">
      <c r="A41" s="72" t="s">
        <v>174</v>
      </c>
      <c r="B41" s="72" t="s">
        <v>175</v>
      </c>
      <c r="C41" s="73" t="s">
        <v>98</v>
      </c>
      <c r="D41" s="74" t="s">
        <v>176</v>
      </c>
      <c r="E41" s="75">
        <v>168600</v>
      </c>
      <c r="F41" s="75">
        <v>168600</v>
      </c>
      <c r="G41" s="75">
        <v>130000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f t="shared" si="0"/>
        <v>168600</v>
      </c>
    </row>
    <row r="42" spans="1:16" x14ac:dyDescent="0.2">
      <c r="A42" s="72" t="s">
        <v>177</v>
      </c>
      <c r="B42" s="72" t="s">
        <v>114</v>
      </c>
      <c r="C42" s="73" t="s">
        <v>178</v>
      </c>
      <c r="D42" s="74" t="s">
        <v>179</v>
      </c>
      <c r="E42" s="75">
        <v>143000</v>
      </c>
      <c r="F42" s="75">
        <v>143000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f t="shared" si="0"/>
        <v>143000</v>
      </c>
    </row>
    <row r="43" spans="1:16" ht="38.25" x14ac:dyDescent="0.2">
      <c r="A43" s="72" t="s">
        <v>180</v>
      </c>
      <c r="B43" s="72" t="s">
        <v>181</v>
      </c>
      <c r="C43" s="73" t="s">
        <v>182</v>
      </c>
      <c r="D43" s="74" t="s">
        <v>183</v>
      </c>
      <c r="E43" s="75">
        <v>1933301</v>
      </c>
      <c r="F43" s="75">
        <v>1933301</v>
      </c>
      <c r="G43" s="75">
        <v>959862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f t="shared" si="0"/>
        <v>1933301</v>
      </c>
    </row>
    <row r="44" spans="1:16" ht="25.5" x14ac:dyDescent="0.2">
      <c r="A44" s="72" t="s">
        <v>184</v>
      </c>
      <c r="B44" s="72" t="s">
        <v>185</v>
      </c>
      <c r="C44" s="73" t="s">
        <v>54</v>
      </c>
      <c r="D44" s="74" t="s">
        <v>186</v>
      </c>
      <c r="E44" s="75">
        <v>191780</v>
      </c>
      <c r="F44" s="75">
        <v>191780</v>
      </c>
      <c r="G44" s="75">
        <v>149000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f t="shared" si="0"/>
        <v>191780</v>
      </c>
    </row>
    <row r="45" spans="1:16" ht="103.9" customHeight="1" x14ac:dyDescent="0.2">
      <c r="A45" s="72" t="s">
        <v>187</v>
      </c>
      <c r="B45" s="72" t="s">
        <v>188</v>
      </c>
      <c r="C45" s="73" t="s">
        <v>54</v>
      </c>
      <c r="D45" s="74" t="s">
        <v>189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37567</v>
      </c>
      <c r="K45" s="75">
        <v>37567</v>
      </c>
      <c r="L45" s="75">
        <v>0</v>
      </c>
      <c r="M45" s="75">
        <v>0</v>
      </c>
      <c r="N45" s="75">
        <v>0</v>
      </c>
      <c r="O45" s="75">
        <v>37567</v>
      </c>
      <c r="P45" s="75">
        <f t="shared" si="0"/>
        <v>37567</v>
      </c>
    </row>
    <row r="46" spans="1:16" x14ac:dyDescent="0.2">
      <c r="A46" s="72" t="s">
        <v>190</v>
      </c>
      <c r="B46" s="72" t="s">
        <v>191</v>
      </c>
      <c r="C46" s="73" t="s">
        <v>192</v>
      </c>
      <c r="D46" s="74" t="s">
        <v>193</v>
      </c>
      <c r="E46" s="75">
        <v>25000</v>
      </c>
      <c r="F46" s="75">
        <v>25000</v>
      </c>
      <c r="G46" s="75">
        <v>0</v>
      </c>
      <c r="H46" s="75">
        <v>0</v>
      </c>
      <c r="I46" s="75">
        <v>0</v>
      </c>
      <c r="J46" s="75">
        <v>20000</v>
      </c>
      <c r="K46" s="75">
        <v>20000</v>
      </c>
      <c r="L46" s="75">
        <v>0</v>
      </c>
      <c r="M46" s="75">
        <v>0</v>
      </c>
      <c r="N46" s="75">
        <v>0</v>
      </c>
      <c r="O46" s="75">
        <v>20000</v>
      </c>
      <c r="P46" s="75">
        <f t="shared" si="0"/>
        <v>45000</v>
      </c>
    </row>
    <row r="47" spans="1:16" ht="38.25" x14ac:dyDescent="0.2">
      <c r="A47" s="72" t="s">
        <v>194</v>
      </c>
      <c r="B47" s="72" t="s">
        <v>195</v>
      </c>
      <c r="C47" s="73" t="s">
        <v>196</v>
      </c>
      <c r="D47" s="74" t="s">
        <v>197</v>
      </c>
      <c r="E47" s="75">
        <v>25000</v>
      </c>
      <c r="F47" s="75">
        <v>25000</v>
      </c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f t="shared" si="0"/>
        <v>25000</v>
      </c>
    </row>
    <row r="48" spans="1:16" ht="46.15" customHeight="1" x14ac:dyDescent="0.2">
      <c r="A48" s="72" t="s">
        <v>198</v>
      </c>
      <c r="B48" s="72" t="s">
        <v>167</v>
      </c>
      <c r="C48" s="73" t="s">
        <v>168</v>
      </c>
      <c r="D48" s="74" t="s">
        <v>169</v>
      </c>
      <c r="E48" s="75">
        <v>167200</v>
      </c>
      <c r="F48" s="75">
        <v>167200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f t="shared" si="0"/>
        <v>167200</v>
      </c>
    </row>
    <row r="49" spans="1:16" x14ac:dyDescent="0.2">
      <c r="A49" s="67" t="s">
        <v>199</v>
      </c>
      <c r="B49" s="68"/>
      <c r="C49" s="69"/>
      <c r="D49" s="70" t="s">
        <v>200</v>
      </c>
      <c r="E49" s="71">
        <v>1041770</v>
      </c>
      <c r="F49" s="71">
        <v>1041770</v>
      </c>
      <c r="G49" s="71">
        <v>11317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f t="shared" si="0"/>
        <v>1041770</v>
      </c>
    </row>
    <row r="50" spans="1:16" x14ac:dyDescent="0.2">
      <c r="A50" s="67" t="s">
        <v>201</v>
      </c>
      <c r="B50" s="68"/>
      <c r="C50" s="69"/>
      <c r="D50" s="70" t="s">
        <v>200</v>
      </c>
      <c r="E50" s="71">
        <v>1041770</v>
      </c>
      <c r="F50" s="71">
        <v>1041770</v>
      </c>
      <c r="G50" s="71">
        <v>11317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f t="shared" si="0"/>
        <v>1041770</v>
      </c>
    </row>
    <row r="51" spans="1:16" ht="38.25" x14ac:dyDescent="0.2">
      <c r="A51" s="72" t="s">
        <v>202</v>
      </c>
      <c r="B51" s="72" t="s">
        <v>175</v>
      </c>
      <c r="C51" s="73" t="s">
        <v>98</v>
      </c>
      <c r="D51" s="74" t="s">
        <v>176</v>
      </c>
      <c r="E51" s="75">
        <v>32940</v>
      </c>
      <c r="F51" s="75">
        <v>32940</v>
      </c>
      <c r="G51" s="75">
        <v>11317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f t="shared" si="0"/>
        <v>32940</v>
      </c>
    </row>
    <row r="52" spans="1:16" ht="38.25" x14ac:dyDescent="0.2">
      <c r="A52" s="72" t="s">
        <v>203</v>
      </c>
      <c r="B52" s="72" t="s">
        <v>204</v>
      </c>
      <c r="C52" s="73" t="s">
        <v>101</v>
      </c>
      <c r="D52" s="74" t="s">
        <v>205</v>
      </c>
      <c r="E52" s="75">
        <v>98830</v>
      </c>
      <c r="F52" s="75">
        <v>98830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f t="shared" si="0"/>
        <v>98830</v>
      </c>
    </row>
    <row r="53" spans="1:16" x14ac:dyDescent="0.2">
      <c r="A53" s="72" t="s">
        <v>206</v>
      </c>
      <c r="B53" s="72" t="s">
        <v>207</v>
      </c>
      <c r="C53" s="73" t="s">
        <v>101</v>
      </c>
      <c r="D53" s="74" t="s">
        <v>208</v>
      </c>
      <c r="E53" s="75">
        <v>15000</v>
      </c>
      <c r="F53" s="75">
        <v>15000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f t="shared" si="0"/>
        <v>15000</v>
      </c>
    </row>
    <row r="54" spans="1:16" ht="57" customHeight="1" x14ac:dyDescent="0.2">
      <c r="A54" s="72" t="s">
        <v>209</v>
      </c>
      <c r="B54" s="72" t="s">
        <v>210</v>
      </c>
      <c r="C54" s="73" t="s">
        <v>101</v>
      </c>
      <c r="D54" s="74" t="s">
        <v>211</v>
      </c>
      <c r="E54" s="75">
        <v>895000</v>
      </c>
      <c r="F54" s="75">
        <v>895000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f t="shared" si="0"/>
        <v>895000</v>
      </c>
    </row>
    <row r="55" spans="1:16" x14ac:dyDescent="0.2">
      <c r="A55" s="68" t="s">
        <v>8</v>
      </c>
      <c r="B55" s="67" t="s">
        <v>8</v>
      </c>
      <c r="C55" s="69" t="s">
        <v>8</v>
      </c>
      <c r="D55" s="70" t="s">
        <v>32</v>
      </c>
      <c r="E55" s="71">
        <v>7310816</v>
      </c>
      <c r="F55" s="71">
        <v>6609229</v>
      </c>
      <c r="G55" s="71">
        <v>1451586</v>
      </c>
      <c r="H55" s="71">
        <v>173200</v>
      </c>
      <c r="I55" s="71">
        <v>701587</v>
      </c>
      <c r="J55" s="71">
        <v>1479567</v>
      </c>
      <c r="K55" s="71">
        <v>1479567</v>
      </c>
      <c r="L55" s="71">
        <v>0</v>
      </c>
      <c r="M55" s="71">
        <v>0</v>
      </c>
      <c r="N55" s="71">
        <v>0</v>
      </c>
      <c r="O55" s="71">
        <v>1479567</v>
      </c>
      <c r="P55" s="71">
        <f t="shared" si="0"/>
        <v>8790383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view="pageBreakPreview" zoomScale="80" zoomScaleNormal="80" zoomScaleSheetLayoutView="80" workbookViewId="0">
      <selection activeCell="A4" sqref="A4:D4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70" t="s">
        <v>212</v>
      </c>
      <c r="D1" s="170"/>
      <c r="H1" s="4"/>
      <c r="L1" s="171"/>
      <c r="M1" s="171"/>
      <c r="N1" s="171"/>
      <c r="O1" s="171"/>
      <c r="P1" s="171"/>
    </row>
    <row r="2" spans="1:16" s="3" customFormat="1" ht="111" customHeight="1" x14ac:dyDescent="0.3">
      <c r="D2" s="12" t="s">
        <v>213</v>
      </c>
      <c r="H2" s="5"/>
      <c r="I2" s="5"/>
      <c r="L2" s="171"/>
      <c r="M2" s="171"/>
      <c r="N2" s="171"/>
      <c r="O2" s="171"/>
      <c r="P2" s="11"/>
    </row>
    <row r="3" spans="1:16" s="3" customFormat="1" ht="50.25" customHeight="1" x14ac:dyDescent="0.3">
      <c r="A3" s="145" t="s">
        <v>34</v>
      </c>
      <c r="B3" s="145"/>
      <c r="C3" s="145"/>
      <c r="D3" s="14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8" customFormat="1" ht="39.6" customHeight="1" x14ac:dyDescent="0.3">
      <c r="A4" s="146" t="s">
        <v>62</v>
      </c>
      <c r="B4" s="146"/>
      <c r="C4" s="146"/>
      <c r="D4" s="146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">
      <c r="A5" s="15"/>
      <c r="C5" s="168"/>
      <c r="D5" s="169"/>
    </row>
    <row r="6" spans="1:16" x14ac:dyDescent="0.2">
      <c r="A6" s="156"/>
      <c r="B6" s="157"/>
      <c r="C6" s="157"/>
      <c r="D6" s="157"/>
    </row>
    <row r="7" spans="1:16" x14ac:dyDescent="0.2">
      <c r="A7" s="158" t="s">
        <v>9</v>
      </c>
      <c r="B7" s="159"/>
      <c r="C7" s="159"/>
      <c r="D7" s="159"/>
    </row>
    <row r="8" spans="1:16" x14ac:dyDescent="0.2">
      <c r="A8" s="159" t="s">
        <v>10</v>
      </c>
      <c r="B8" s="159"/>
      <c r="C8" s="159"/>
      <c r="D8" s="159"/>
    </row>
    <row r="9" spans="1:16" ht="22.15" customHeight="1" x14ac:dyDescent="0.25">
      <c r="A9" s="16" t="s">
        <v>36</v>
      </c>
    </row>
    <row r="10" spans="1:16" x14ac:dyDescent="0.2">
      <c r="D10" s="17" t="s">
        <v>35</v>
      </c>
    </row>
    <row r="11" spans="1:16" ht="38.25" x14ac:dyDescent="0.2">
      <c r="A11" s="18" t="s">
        <v>37</v>
      </c>
      <c r="B11" s="160" t="s">
        <v>38</v>
      </c>
      <c r="C11" s="161"/>
      <c r="D11" s="19" t="s">
        <v>2</v>
      </c>
    </row>
    <row r="12" spans="1:16" x14ac:dyDescent="0.2">
      <c r="A12" s="20">
        <v>1</v>
      </c>
      <c r="B12" s="162">
        <v>2</v>
      </c>
      <c r="C12" s="163"/>
      <c r="D12" s="21">
        <v>3</v>
      </c>
    </row>
    <row r="13" spans="1:16" x14ac:dyDescent="0.2">
      <c r="A13" s="164" t="s">
        <v>39</v>
      </c>
      <c r="B13" s="165"/>
      <c r="C13" s="165"/>
      <c r="D13" s="165"/>
    </row>
    <row r="14" spans="1:16" s="40" customFormat="1" hidden="1" x14ac:dyDescent="0.2">
      <c r="A14" s="78"/>
      <c r="B14" s="44"/>
      <c r="C14" s="22"/>
      <c r="D14" s="38"/>
    </row>
    <row r="15" spans="1:16" s="40" customFormat="1" hidden="1" x14ac:dyDescent="0.2">
      <c r="A15" s="45"/>
      <c r="B15" s="46"/>
      <c r="C15" s="47"/>
      <c r="D15" s="37"/>
    </row>
    <row r="16" spans="1:16" s="40" customFormat="1" ht="25.9" hidden="1" customHeight="1" x14ac:dyDescent="0.2">
      <c r="A16" s="78" t="s">
        <v>60</v>
      </c>
      <c r="B16" s="44" t="s">
        <v>57</v>
      </c>
      <c r="C16" s="22"/>
      <c r="D16" s="38"/>
    </row>
    <row r="17" spans="1:16" s="40" customFormat="1" hidden="1" x14ac:dyDescent="0.2">
      <c r="A17" s="45" t="s">
        <v>55</v>
      </c>
      <c r="B17" s="46" t="s">
        <v>61</v>
      </c>
      <c r="C17" s="47"/>
      <c r="D17" s="37"/>
    </row>
    <row r="18" spans="1:16" s="40" customFormat="1" ht="51" customHeight="1" x14ac:dyDescent="0.2">
      <c r="A18" s="86">
        <v>41059300</v>
      </c>
      <c r="B18" s="166" t="s">
        <v>89</v>
      </c>
      <c r="C18" s="167"/>
      <c r="D18" s="38">
        <v>245718</v>
      </c>
    </row>
    <row r="19" spans="1:16" s="40" customFormat="1" x14ac:dyDescent="0.2">
      <c r="A19" s="79" t="s">
        <v>216</v>
      </c>
      <c r="B19" s="80" t="s">
        <v>217</v>
      </c>
      <c r="C19" s="81"/>
      <c r="D19" s="82">
        <f>D18</f>
        <v>245718</v>
      </c>
    </row>
    <row r="20" spans="1:16" x14ac:dyDescent="0.2">
      <c r="A20" s="150" t="s">
        <v>40</v>
      </c>
      <c r="B20" s="151"/>
      <c r="C20" s="151"/>
      <c r="D20" s="152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s="40" customFormat="1" ht="13.15" customHeight="1" x14ac:dyDescent="0.2">
      <c r="A21" s="39"/>
      <c r="B21" s="41"/>
      <c r="C21" s="42"/>
      <c r="D21" s="42" t="s">
        <v>52</v>
      </c>
    </row>
    <row r="22" spans="1:16" s="1" customFormat="1" x14ac:dyDescent="0.2">
      <c r="A22" s="23" t="s">
        <v>8</v>
      </c>
      <c r="B22" s="24" t="s">
        <v>41</v>
      </c>
      <c r="C22" s="22"/>
      <c r="D22" s="25">
        <f>D23+D24</f>
        <v>245718</v>
      </c>
    </row>
    <row r="23" spans="1:16" s="1" customFormat="1" x14ac:dyDescent="0.2">
      <c r="A23" s="23" t="s">
        <v>8</v>
      </c>
      <c r="B23" s="24" t="s">
        <v>42</v>
      </c>
      <c r="C23" s="22"/>
      <c r="D23" s="25">
        <f>D19</f>
        <v>245718</v>
      </c>
    </row>
    <row r="24" spans="1:16" s="1" customFormat="1" x14ac:dyDescent="0.2">
      <c r="A24" s="23" t="s">
        <v>8</v>
      </c>
      <c r="B24" s="24" t="s">
        <v>43</v>
      </c>
      <c r="C24" s="22"/>
      <c r="D24" s="25">
        <v>0</v>
      </c>
    </row>
    <row r="25" spans="1:16" x14ac:dyDescent="0.2">
      <c r="A25" s="1"/>
      <c r="B25" s="1"/>
      <c r="C25" s="1"/>
      <c r="D25" s="1"/>
    </row>
    <row r="26" spans="1:16" ht="22.15" customHeight="1" x14ac:dyDescent="0.25">
      <c r="A26" s="26" t="s">
        <v>44</v>
      </c>
      <c r="B26" s="1"/>
      <c r="C26" s="1"/>
      <c r="D26" s="27" t="s">
        <v>35</v>
      </c>
    </row>
    <row r="27" spans="1:16" ht="63.75" x14ac:dyDescent="0.2">
      <c r="A27" s="28" t="s">
        <v>45</v>
      </c>
      <c r="B27" s="28" t="s">
        <v>46</v>
      </c>
      <c r="C27" s="28" t="s">
        <v>47</v>
      </c>
      <c r="D27" s="28" t="s">
        <v>2</v>
      </c>
    </row>
    <row r="28" spans="1:16" x14ac:dyDescent="0.2">
      <c r="A28" s="29">
        <v>1</v>
      </c>
      <c r="B28" s="29">
        <v>2</v>
      </c>
      <c r="C28" s="29">
        <v>3</v>
      </c>
      <c r="D28" s="29">
        <v>4</v>
      </c>
    </row>
    <row r="29" spans="1:16" x14ac:dyDescent="0.2">
      <c r="A29" s="153" t="s">
        <v>48</v>
      </c>
      <c r="B29" s="154"/>
      <c r="C29" s="154"/>
      <c r="D29" s="154"/>
    </row>
    <row r="30" spans="1:16" s="40" customFormat="1" x14ac:dyDescent="0.2">
      <c r="A30" s="76" t="s">
        <v>203</v>
      </c>
      <c r="B30" s="76" t="s">
        <v>204</v>
      </c>
      <c r="C30" s="30" t="s">
        <v>205</v>
      </c>
      <c r="D30" s="31">
        <f>D31</f>
        <v>98830</v>
      </c>
    </row>
    <row r="31" spans="1:16" s="40" customFormat="1" ht="28.15" customHeight="1" x14ac:dyDescent="0.2">
      <c r="A31" s="77" t="s">
        <v>214</v>
      </c>
      <c r="B31" s="77" t="s">
        <v>204</v>
      </c>
      <c r="C31" s="92" t="s">
        <v>215</v>
      </c>
      <c r="D31" s="32">
        <v>98830</v>
      </c>
    </row>
    <row r="32" spans="1:16" s="40" customFormat="1" x14ac:dyDescent="0.2">
      <c r="A32" s="76">
        <v>3719770</v>
      </c>
      <c r="B32" s="76">
        <v>9770</v>
      </c>
      <c r="C32" s="30" t="s">
        <v>208</v>
      </c>
      <c r="D32" s="31">
        <f>D33</f>
        <v>15000</v>
      </c>
    </row>
    <row r="33" spans="1:4" s="40" customFormat="1" ht="39.6" customHeight="1" x14ac:dyDescent="0.2">
      <c r="A33" s="36" t="s">
        <v>218</v>
      </c>
      <c r="B33" s="36" t="s">
        <v>207</v>
      </c>
      <c r="C33" s="93" t="s">
        <v>219</v>
      </c>
      <c r="D33" s="32">
        <v>15000</v>
      </c>
    </row>
    <row r="34" spans="1:4" s="40" customFormat="1" ht="25.5" x14ac:dyDescent="0.2">
      <c r="A34" s="76" t="s">
        <v>209</v>
      </c>
      <c r="B34" s="76" t="s">
        <v>210</v>
      </c>
      <c r="C34" s="30" t="s">
        <v>211</v>
      </c>
      <c r="D34" s="31">
        <f>D35</f>
        <v>895000</v>
      </c>
    </row>
    <row r="35" spans="1:4" s="40" customFormat="1" ht="63" customHeight="1" x14ac:dyDescent="0.2">
      <c r="A35" s="90" t="s">
        <v>55</v>
      </c>
      <c r="B35" s="90" t="s">
        <v>210</v>
      </c>
      <c r="C35" s="91" t="s">
        <v>220</v>
      </c>
      <c r="D35" s="32">
        <v>895000</v>
      </c>
    </row>
    <row r="36" spans="1:4" s="40" customFormat="1" hidden="1" x14ac:dyDescent="0.2">
      <c r="A36" s="33"/>
      <c r="B36" s="33"/>
      <c r="C36" s="35"/>
      <c r="D36" s="32"/>
    </row>
    <row r="37" spans="1:4" s="40" customFormat="1" hidden="1" x14ac:dyDescent="0.2">
      <c r="A37" s="33"/>
      <c r="B37" s="33"/>
      <c r="C37" s="35"/>
      <c r="D37" s="32"/>
    </row>
    <row r="38" spans="1:4" s="40" customFormat="1" hidden="1" x14ac:dyDescent="0.2">
      <c r="A38" s="33"/>
      <c r="B38" s="33"/>
      <c r="C38" s="35"/>
      <c r="D38" s="32"/>
    </row>
    <row r="39" spans="1:4" hidden="1" x14ac:dyDescent="0.2">
      <c r="A39" s="33"/>
      <c r="B39" s="33"/>
      <c r="C39" s="35"/>
      <c r="D39" s="32"/>
    </row>
    <row r="40" spans="1:4" x14ac:dyDescent="0.2">
      <c r="A40" s="2" t="s">
        <v>8</v>
      </c>
      <c r="B40" s="2" t="s">
        <v>8</v>
      </c>
      <c r="C40" s="24" t="s">
        <v>41</v>
      </c>
      <c r="D40" s="48">
        <f>D41</f>
        <v>1008830</v>
      </c>
    </row>
    <row r="41" spans="1:4" x14ac:dyDescent="0.2">
      <c r="A41" s="2" t="s">
        <v>8</v>
      </c>
      <c r="B41" s="2" t="s">
        <v>8</v>
      </c>
      <c r="C41" s="24" t="s">
        <v>42</v>
      </c>
      <c r="D41" s="34">
        <f>D30+D32+D34</f>
        <v>1008830</v>
      </c>
    </row>
    <row r="42" spans="1:4" x14ac:dyDescent="0.2">
      <c r="A42" s="2" t="s">
        <v>8</v>
      </c>
      <c r="B42" s="2" t="s">
        <v>8</v>
      </c>
      <c r="C42" s="24" t="s">
        <v>43</v>
      </c>
      <c r="D42" s="34">
        <v>0</v>
      </c>
    </row>
    <row r="44" spans="1:4" x14ac:dyDescent="0.2">
      <c r="A44" s="155" t="s">
        <v>49</v>
      </c>
      <c r="B44" s="155"/>
      <c r="C44" s="155"/>
      <c r="D44" s="155"/>
    </row>
  </sheetData>
  <mergeCells count="16">
    <mergeCell ref="C5:D5"/>
    <mergeCell ref="C1:D1"/>
    <mergeCell ref="L1:P1"/>
    <mergeCell ref="L2:O2"/>
    <mergeCell ref="A3:D3"/>
    <mergeCell ref="A4:D4"/>
    <mergeCell ref="A20:D20"/>
    <mergeCell ref="A29:D29"/>
    <mergeCell ref="A44:D44"/>
    <mergeCell ref="A6:D6"/>
    <mergeCell ref="A7:D7"/>
    <mergeCell ref="A8:D8"/>
    <mergeCell ref="B11:C11"/>
    <mergeCell ref="B12:C12"/>
    <mergeCell ref="A13:D13"/>
    <mergeCell ref="B18:C18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Normal="100" zoomScaleSheetLayoutView="100" workbookViewId="0">
      <selection activeCell="A6" sqref="A6:J6"/>
    </sheetView>
  </sheetViews>
  <sheetFormatPr defaultColWidth="8.85546875" defaultRowHeight="12.75" x14ac:dyDescent="0.2"/>
  <cols>
    <col min="1" max="3" width="12.140625" style="40" customWidth="1"/>
    <col min="4" max="5" width="40.7109375" style="40" customWidth="1"/>
    <col min="6" max="10" width="13.7109375" style="40" customWidth="1"/>
    <col min="11" max="16384" width="8.85546875" style="40"/>
  </cols>
  <sheetData>
    <row r="1" spans="1:10" x14ac:dyDescent="0.2">
      <c r="H1" s="40" t="s">
        <v>268</v>
      </c>
    </row>
    <row r="2" spans="1:10" x14ac:dyDescent="0.2">
      <c r="H2" s="40" t="s">
        <v>33</v>
      </c>
    </row>
    <row r="3" spans="1:10" x14ac:dyDescent="0.2">
      <c r="H3" s="40" t="s">
        <v>65</v>
      </c>
    </row>
    <row r="5" spans="1:10" x14ac:dyDescent="0.2">
      <c r="A5" s="156" t="s">
        <v>255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x14ac:dyDescent="0.2">
      <c r="A6" s="156" t="s">
        <v>269</v>
      </c>
      <c r="B6" s="157"/>
      <c r="C6" s="157"/>
      <c r="D6" s="157"/>
      <c r="E6" s="157"/>
      <c r="F6" s="157"/>
      <c r="G6" s="157"/>
      <c r="H6" s="157"/>
      <c r="I6" s="157"/>
      <c r="J6" s="157"/>
    </row>
    <row r="7" spans="1:10" x14ac:dyDescent="0.2">
      <c r="A7" s="118" t="s">
        <v>9</v>
      </c>
    </row>
    <row r="8" spans="1:10" x14ac:dyDescent="0.2">
      <c r="A8" s="40" t="s">
        <v>10</v>
      </c>
      <c r="J8" s="88"/>
    </row>
    <row r="9" spans="1:10" ht="89.25" x14ac:dyDescent="0.2">
      <c r="A9" s="119" t="s">
        <v>19</v>
      </c>
      <c r="B9" s="119" t="s">
        <v>20</v>
      </c>
      <c r="C9" s="119" t="s">
        <v>21</v>
      </c>
      <c r="D9" s="120" t="s">
        <v>22</v>
      </c>
      <c r="E9" s="120" t="s">
        <v>256</v>
      </c>
      <c r="F9" s="120" t="s">
        <v>257</v>
      </c>
      <c r="G9" s="120" t="s">
        <v>258</v>
      </c>
      <c r="H9" s="120" t="s">
        <v>259</v>
      </c>
      <c r="I9" s="120" t="s">
        <v>260</v>
      </c>
      <c r="J9" s="120" t="s">
        <v>261</v>
      </c>
    </row>
    <row r="10" spans="1:10" x14ac:dyDescent="0.2">
      <c r="A10" s="120">
        <v>1</v>
      </c>
      <c r="B10" s="120">
        <v>2</v>
      </c>
      <c r="C10" s="120">
        <v>3</v>
      </c>
      <c r="D10" s="120">
        <v>4</v>
      </c>
      <c r="E10" s="120">
        <v>5</v>
      </c>
      <c r="F10" s="120">
        <v>6</v>
      </c>
      <c r="G10" s="120">
        <v>7</v>
      </c>
      <c r="H10" s="120">
        <v>8</v>
      </c>
      <c r="I10" s="120">
        <v>9</v>
      </c>
      <c r="J10" s="120">
        <v>10</v>
      </c>
    </row>
    <row r="11" spans="1:10" ht="38.25" x14ac:dyDescent="0.2">
      <c r="A11" s="121" t="s">
        <v>93</v>
      </c>
      <c r="B11" s="121" t="s">
        <v>225</v>
      </c>
      <c r="C11" s="121" t="s">
        <v>225</v>
      </c>
      <c r="D11" s="122" t="s">
        <v>226</v>
      </c>
      <c r="E11" s="123"/>
      <c r="F11" s="121" t="s">
        <v>225</v>
      </c>
      <c r="G11" s="124">
        <v>1367625.2</v>
      </c>
      <c r="H11" s="124">
        <v>1067625.2</v>
      </c>
      <c r="I11" s="124">
        <v>1041000</v>
      </c>
      <c r="J11" s="124" t="s">
        <v>262</v>
      </c>
    </row>
    <row r="12" spans="1:10" ht="38.25" x14ac:dyDescent="0.2">
      <c r="A12" s="121" t="s">
        <v>95</v>
      </c>
      <c r="B12" s="121" t="s">
        <v>225</v>
      </c>
      <c r="C12" s="121" t="s">
        <v>225</v>
      </c>
      <c r="D12" s="122" t="s">
        <v>226</v>
      </c>
      <c r="E12" s="123"/>
      <c r="F12" s="121" t="s">
        <v>225</v>
      </c>
      <c r="G12" s="124">
        <v>1367625.2</v>
      </c>
      <c r="H12" s="124">
        <v>1067625.2</v>
      </c>
      <c r="I12" s="124">
        <v>1041000</v>
      </c>
      <c r="J12" s="124" t="s">
        <v>262</v>
      </c>
    </row>
    <row r="13" spans="1:10" ht="25.5" x14ac:dyDescent="0.2">
      <c r="A13" s="120" t="s">
        <v>137</v>
      </c>
      <c r="B13" s="120" t="s">
        <v>138</v>
      </c>
      <c r="C13" s="120" t="s">
        <v>132</v>
      </c>
      <c r="D13" s="125" t="s">
        <v>139</v>
      </c>
      <c r="E13" s="93" t="s">
        <v>263</v>
      </c>
      <c r="F13" s="120" t="s">
        <v>264</v>
      </c>
      <c r="G13" s="126">
        <v>250000</v>
      </c>
      <c r="H13" s="126">
        <v>250000</v>
      </c>
      <c r="I13" s="126">
        <v>250000</v>
      </c>
      <c r="J13" s="126" t="s">
        <v>262</v>
      </c>
    </row>
    <row r="14" spans="1:10" ht="38.25" x14ac:dyDescent="0.2">
      <c r="A14" s="120" t="s">
        <v>137</v>
      </c>
      <c r="B14" s="120" t="s">
        <v>138</v>
      </c>
      <c r="C14" s="120" t="s">
        <v>132</v>
      </c>
      <c r="D14" s="125" t="s">
        <v>139</v>
      </c>
      <c r="E14" s="93" t="s">
        <v>265</v>
      </c>
      <c r="F14" s="120" t="s">
        <v>266</v>
      </c>
      <c r="G14" s="126">
        <v>300000</v>
      </c>
      <c r="H14" s="126">
        <v>0</v>
      </c>
      <c r="I14" s="126">
        <v>0</v>
      </c>
      <c r="J14" s="126" t="s">
        <v>262</v>
      </c>
    </row>
    <row r="15" spans="1:10" s="1" customFormat="1" ht="25.5" x14ac:dyDescent="0.2">
      <c r="A15" s="87" t="s">
        <v>144</v>
      </c>
      <c r="B15" s="87" t="s">
        <v>145</v>
      </c>
      <c r="C15" s="87" t="s">
        <v>146</v>
      </c>
      <c r="D15" s="127" t="s">
        <v>147</v>
      </c>
      <c r="E15" s="92" t="s">
        <v>267</v>
      </c>
      <c r="F15" s="87" t="s">
        <v>266</v>
      </c>
      <c r="G15" s="128">
        <v>817625.2</v>
      </c>
      <c r="H15" s="128">
        <v>817625.2</v>
      </c>
      <c r="I15" s="128">
        <v>791000</v>
      </c>
      <c r="J15" s="128" t="s">
        <v>262</v>
      </c>
    </row>
    <row r="16" spans="1:10" s="1" customFormat="1" x14ac:dyDescent="0.2">
      <c r="A16" s="68" t="s">
        <v>8</v>
      </c>
      <c r="B16" s="68" t="s">
        <v>8</v>
      </c>
      <c r="C16" s="68" t="s">
        <v>8</v>
      </c>
      <c r="D16" s="68" t="s">
        <v>32</v>
      </c>
      <c r="E16" s="68" t="s">
        <v>8</v>
      </c>
      <c r="F16" s="68" t="s">
        <v>8</v>
      </c>
      <c r="G16" s="129">
        <v>1367625.2</v>
      </c>
      <c r="H16" s="129">
        <v>1067625.2</v>
      </c>
      <c r="I16" s="129">
        <v>1041000</v>
      </c>
      <c r="J16" s="129" t="s">
        <v>8</v>
      </c>
    </row>
    <row r="18" spans="1:10" x14ac:dyDescent="0.2">
      <c r="A18" s="155" t="s">
        <v>49</v>
      </c>
      <c r="B18" s="155"/>
      <c r="C18" s="155"/>
      <c r="D18" s="155"/>
      <c r="E18" s="155"/>
      <c r="F18" s="155"/>
      <c r="G18" s="155"/>
      <c r="H18" s="155"/>
      <c r="I18" s="155"/>
      <c r="J18" s="155"/>
    </row>
  </sheetData>
  <mergeCells count="3">
    <mergeCell ref="A5:J5"/>
    <mergeCell ref="A6:J6"/>
    <mergeCell ref="A18:J18"/>
  </mergeCells>
  <pageMargins left="0.196850393700787" right="0.196850393700787" top="0.39370078740157499" bottom="0.196850393700787" header="0" footer="0"/>
  <pageSetup paperSize="9" scale="86" fitToHeight="500" orientation="landscape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view="pageBreakPreview" topLeftCell="E13" zoomScale="60" zoomScaleNormal="60" workbookViewId="0">
      <selection activeCell="A43" sqref="A43"/>
    </sheetView>
  </sheetViews>
  <sheetFormatPr defaultColWidth="9.140625" defaultRowHeight="21" x14ac:dyDescent="0.35"/>
  <cols>
    <col min="1" max="2" width="18.140625" style="94" customWidth="1"/>
    <col min="3" max="3" width="12.42578125" style="94" customWidth="1"/>
    <col min="4" max="4" width="73.5703125" style="94" customWidth="1"/>
    <col min="5" max="5" width="122.5703125" style="94" customWidth="1"/>
    <col min="6" max="6" width="57.7109375" style="94" customWidth="1"/>
    <col min="7" max="7" width="21.7109375" style="94" customWidth="1"/>
    <col min="8" max="8" width="26" style="94" customWidth="1"/>
    <col min="9" max="9" width="19.5703125" style="94" customWidth="1"/>
    <col min="10" max="10" width="21.42578125" style="94" customWidth="1"/>
    <col min="11" max="16384" width="9.140625" style="94"/>
  </cols>
  <sheetData>
    <row r="1" spans="1:15" s="6" customFormat="1" ht="35.25" customHeight="1" x14ac:dyDescent="0.3">
      <c r="H1" s="4" t="s">
        <v>221</v>
      </c>
      <c r="I1" s="144" t="s">
        <v>253</v>
      </c>
      <c r="J1" s="144"/>
    </row>
    <row r="2" spans="1:15" s="6" customFormat="1" ht="32.25" customHeight="1" x14ac:dyDescent="0.3">
      <c r="H2" s="177" t="s">
        <v>33</v>
      </c>
      <c r="I2" s="177"/>
      <c r="J2" s="177"/>
    </row>
    <row r="3" spans="1:15" s="6" customFormat="1" ht="27.75" customHeight="1" x14ac:dyDescent="0.3">
      <c r="H3" s="177" t="s">
        <v>222</v>
      </c>
      <c r="I3" s="177"/>
      <c r="J3" s="177"/>
    </row>
    <row r="4" spans="1:15" s="6" customFormat="1" ht="32.25" customHeight="1" x14ac:dyDescent="0.3">
      <c r="H4" s="177" t="s">
        <v>254</v>
      </c>
      <c r="I4" s="177"/>
      <c r="J4" s="177"/>
    </row>
    <row r="7" spans="1:15" ht="23.25" x14ac:dyDescent="0.35">
      <c r="A7" s="175" t="s">
        <v>34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</row>
    <row r="8" spans="1:15" ht="104.25" customHeight="1" x14ac:dyDescent="0.35">
      <c r="A8" s="178" t="s">
        <v>252</v>
      </c>
      <c r="B8" s="178"/>
      <c r="C8" s="178"/>
      <c r="D8" s="178"/>
      <c r="E8" s="178"/>
      <c r="F8" s="178"/>
      <c r="G8" s="178"/>
      <c r="H8" s="178"/>
      <c r="I8" s="178"/>
      <c r="J8" s="178"/>
      <c r="K8" s="95"/>
      <c r="L8" s="95"/>
      <c r="M8" s="95"/>
      <c r="N8" s="95"/>
      <c r="O8" s="95"/>
    </row>
    <row r="9" spans="1:15" hidden="1" x14ac:dyDescent="0.35"/>
    <row r="10" spans="1:15" ht="3" customHeight="1" x14ac:dyDescent="0.35"/>
    <row r="11" spans="1:15" x14ac:dyDescent="0.35">
      <c r="A11" s="96" t="s">
        <v>9</v>
      </c>
    </row>
    <row r="12" spans="1:15" x14ac:dyDescent="0.35">
      <c r="A12" s="6" t="s">
        <v>10</v>
      </c>
      <c r="J12" s="97" t="s">
        <v>35</v>
      </c>
    </row>
    <row r="13" spans="1:15" x14ac:dyDescent="0.35">
      <c r="A13" s="176" t="s">
        <v>19</v>
      </c>
      <c r="B13" s="176" t="s">
        <v>20</v>
      </c>
      <c r="C13" s="176" t="s">
        <v>21</v>
      </c>
      <c r="D13" s="176" t="s">
        <v>22</v>
      </c>
      <c r="E13" s="176" t="s">
        <v>223</v>
      </c>
      <c r="F13" s="176" t="s">
        <v>224</v>
      </c>
      <c r="G13" s="176" t="s">
        <v>2</v>
      </c>
      <c r="H13" s="176" t="s">
        <v>3</v>
      </c>
      <c r="I13" s="176" t="s">
        <v>4</v>
      </c>
      <c r="J13" s="176"/>
    </row>
    <row r="14" spans="1:15" ht="203.45" customHeight="1" x14ac:dyDescent="0.35">
      <c r="A14" s="176"/>
      <c r="B14" s="176"/>
      <c r="C14" s="176"/>
      <c r="D14" s="176"/>
      <c r="E14" s="176"/>
      <c r="F14" s="176"/>
      <c r="G14" s="176"/>
      <c r="H14" s="176"/>
      <c r="I14" s="98" t="s">
        <v>5</v>
      </c>
      <c r="J14" s="98" t="s">
        <v>6</v>
      </c>
    </row>
    <row r="15" spans="1:15" ht="36" customHeight="1" x14ac:dyDescent="0.35">
      <c r="A15" s="98">
        <v>1</v>
      </c>
      <c r="B15" s="98">
        <v>2</v>
      </c>
      <c r="C15" s="98">
        <v>3</v>
      </c>
      <c r="D15" s="98">
        <v>4</v>
      </c>
      <c r="E15" s="98">
        <v>5</v>
      </c>
      <c r="F15" s="98">
        <v>6</v>
      </c>
      <c r="G15" s="98">
        <v>7</v>
      </c>
      <c r="H15" s="98">
        <v>8</v>
      </c>
      <c r="I15" s="99">
        <v>9</v>
      </c>
      <c r="J15" s="99">
        <v>10</v>
      </c>
    </row>
    <row r="16" spans="1:15" ht="53.45" customHeight="1" x14ac:dyDescent="0.35">
      <c r="A16" s="100" t="s">
        <v>93</v>
      </c>
      <c r="B16" s="100" t="s">
        <v>225</v>
      </c>
      <c r="C16" s="100" t="s">
        <v>225</v>
      </c>
      <c r="D16" s="172" t="s">
        <v>226</v>
      </c>
      <c r="E16" s="173"/>
      <c r="F16" s="174"/>
      <c r="G16" s="101">
        <f>G17</f>
        <v>4591447</v>
      </c>
      <c r="H16" s="101">
        <f>H17</f>
        <v>3169447</v>
      </c>
      <c r="I16" s="101">
        <v>0</v>
      </c>
      <c r="J16" s="101">
        <v>0</v>
      </c>
    </row>
    <row r="17" spans="1:10" ht="34.9" customHeight="1" x14ac:dyDescent="0.35">
      <c r="A17" s="100" t="s">
        <v>95</v>
      </c>
      <c r="B17" s="100" t="s">
        <v>225</v>
      </c>
      <c r="C17" s="100" t="s">
        <v>225</v>
      </c>
      <c r="D17" s="172" t="s">
        <v>226</v>
      </c>
      <c r="E17" s="173"/>
      <c r="F17" s="174"/>
      <c r="G17" s="101">
        <f>SUM(G18:G37)</f>
        <v>4591447</v>
      </c>
      <c r="H17" s="101">
        <f t="shared" ref="H17:J17" si="0">SUM(H18:H37)</f>
        <v>3169447</v>
      </c>
      <c r="I17" s="101">
        <f t="shared" si="0"/>
        <v>1422000</v>
      </c>
      <c r="J17" s="101">
        <f t="shared" si="0"/>
        <v>1422000</v>
      </c>
    </row>
    <row r="18" spans="1:10" ht="111" customHeight="1" x14ac:dyDescent="0.35">
      <c r="A18" s="102" t="s">
        <v>96</v>
      </c>
      <c r="B18" s="102" t="s">
        <v>97</v>
      </c>
      <c r="C18" s="102" t="s">
        <v>98</v>
      </c>
      <c r="D18" s="109" t="s">
        <v>99</v>
      </c>
      <c r="E18" s="109" t="s">
        <v>276</v>
      </c>
      <c r="F18" s="104" t="s">
        <v>280</v>
      </c>
      <c r="G18" s="106">
        <f t="shared" ref="G18" si="1">H18+I18</f>
        <v>2000</v>
      </c>
      <c r="H18" s="106">
        <v>2000</v>
      </c>
      <c r="I18" s="106">
        <v>0</v>
      </c>
      <c r="J18" s="106">
        <v>0</v>
      </c>
    </row>
    <row r="19" spans="1:10" ht="78.599999999999994" customHeight="1" x14ac:dyDescent="0.35">
      <c r="A19" s="102" t="s">
        <v>100</v>
      </c>
      <c r="B19" s="102" t="s">
        <v>101</v>
      </c>
      <c r="C19" s="102" t="s">
        <v>102</v>
      </c>
      <c r="D19" s="103" t="s">
        <v>103</v>
      </c>
      <c r="E19" s="104" t="s">
        <v>227</v>
      </c>
      <c r="F19" s="105" t="s">
        <v>228</v>
      </c>
      <c r="G19" s="106">
        <f>H19+I19</f>
        <v>240000</v>
      </c>
      <c r="H19" s="106">
        <v>240000</v>
      </c>
      <c r="I19" s="106"/>
      <c r="J19" s="106"/>
    </row>
    <row r="20" spans="1:10" ht="116.25" customHeight="1" x14ac:dyDescent="0.35">
      <c r="A20" s="110" t="s">
        <v>104</v>
      </c>
      <c r="B20" s="110" t="s">
        <v>105</v>
      </c>
      <c r="C20" s="111" t="s">
        <v>106</v>
      </c>
      <c r="D20" s="112" t="s">
        <v>107</v>
      </c>
      <c r="E20" s="109" t="s">
        <v>229</v>
      </c>
      <c r="F20" s="104" t="s">
        <v>230</v>
      </c>
      <c r="G20" s="106">
        <f t="shared" ref="G20:G37" si="2">H20+I20</f>
        <v>59660</v>
      </c>
      <c r="H20" s="106">
        <v>59660</v>
      </c>
      <c r="I20" s="106">
        <v>0</v>
      </c>
      <c r="J20" s="106">
        <v>0</v>
      </c>
    </row>
    <row r="21" spans="1:10" ht="147" customHeight="1" x14ac:dyDescent="0.35">
      <c r="A21" s="102" t="s">
        <v>112</v>
      </c>
      <c r="B21" s="102" t="s">
        <v>113</v>
      </c>
      <c r="C21" s="102" t="s">
        <v>114</v>
      </c>
      <c r="D21" s="109" t="s">
        <v>115</v>
      </c>
      <c r="E21" s="109" t="s">
        <v>231</v>
      </c>
      <c r="F21" s="104" t="s">
        <v>232</v>
      </c>
      <c r="G21" s="106">
        <f t="shared" si="2"/>
        <v>220000</v>
      </c>
      <c r="H21" s="106">
        <v>220000</v>
      </c>
      <c r="I21" s="106">
        <v>0</v>
      </c>
      <c r="J21" s="106">
        <v>0</v>
      </c>
    </row>
    <row r="22" spans="1:10" ht="144.6" customHeight="1" x14ac:dyDescent="0.35">
      <c r="A22" s="107" t="s">
        <v>120</v>
      </c>
      <c r="B22" s="107" t="s">
        <v>121</v>
      </c>
      <c r="C22" s="113" t="s">
        <v>106</v>
      </c>
      <c r="D22" s="114" t="s">
        <v>122</v>
      </c>
      <c r="E22" s="109" t="s">
        <v>233</v>
      </c>
      <c r="F22" s="104" t="s">
        <v>234</v>
      </c>
      <c r="G22" s="106">
        <f t="shared" si="2"/>
        <v>63200</v>
      </c>
      <c r="H22" s="106">
        <v>63200</v>
      </c>
      <c r="I22" s="106"/>
      <c r="J22" s="106"/>
    </row>
    <row r="23" spans="1:10" ht="149.44999999999999" customHeight="1" x14ac:dyDescent="0.35">
      <c r="A23" s="102" t="s">
        <v>127</v>
      </c>
      <c r="B23" s="102" t="s">
        <v>128</v>
      </c>
      <c r="C23" s="102" t="s">
        <v>125</v>
      </c>
      <c r="D23" s="109" t="s">
        <v>129</v>
      </c>
      <c r="E23" s="109" t="s">
        <v>235</v>
      </c>
      <c r="F23" s="104" t="s">
        <v>236</v>
      </c>
      <c r="G23" s="106">
        <f t="shared" si="2"/>
        <v>300000</v>
      </c>
      <c r="H23" s="106">
        <v>300000</v>
      </c>
      <c r="I23" s="106">
        <v>0</v>
      </c>
      <c r="J23" s="106">
        <v>0</v>
      </c>
    </row>
    <row r="24" spans="1:10" ht="87" customHeight="1" x14ac:dyDescent="0.35">
      <c r="A24" s="102" t="s">
        <v>127</v>
      </c>
      <c r="B24" s="102" t="s">
        <v>128</v>
      </c>
      <c r="C24" s="102" t="s">
        <v>125</v>
      </c>
      <c r="D24" s="109" t="s">
        <v>129</v>
      </c>
      <c r="E24" s="109" t="s">
        <v>237</v>
      </c>
      <c r="F24" s="104" t="s">
        <v>238</v>
      </c>
      <c r="G24" s="106">
        <f t="shared" si="2"/>
        <v>110000</v>
      </c>
      <c r="H24" s="106">
        <v>110000</v>
      </c>
      <c r="I24" s="106">
        <v>0</v>
      </c>
      <c r="J24" s="106">
        <v>0</v>
      </c>
    </row>
    <row r="25" spans="1:10" ht="87" customHeight="1" x14ac:dyDescent="0.35">
      <c r="A25" s="102" t="s">
        <v>130</v>
      </c>
      <c r="B25" s="102" t="s">
        <v>131</v>
      </c>
      <c r="C25" s="102" t="s">
        <v>132</v>
      </c>
      <c r="D25" s="109" t="s">
        <v>133</v>
      </c>
      <c r="E25" s="109" t="s">
        <v>239</v>
      </c>
      <c r="F25" s="104" t="s">
        <v>240</v>
      </c>
      <c r="G25" s="106">
        <f t="shared" si="2"/>
        <v>701587</v>
      </c>
      <c r="H25" s="106">
        <v>701587</v>
      </c>
      <c r="I25" s="106"/>
      <c r="J25" s="106"/>
    </row>
    <row r="26" spans="1:10" ht="101.25" customHeight="1" x14ac:dyDescent="0.35">
      <c r="A26" s="102" t="s">
        <v>134</v>
      </c>
      <c r="B26" s="102" t="s">
        <v>135</v>
      </c>
      <c r="C26" s="102" t="s">
        <v>132</v>
      </c>
      <c r="D26" s="109" t="s">
        <v>136</v>
      </c>
      <c r="E26" s="109" t="s">
        <v>241</v>
      </c>
      <c r="F26" s="104" t="s">
        <v>242</v>
      </c>
      <c r="G26" s="106">
        <f t="shared" si="2"/>
        <v>463000</v>
      </c>
      <c r="H26" s="106">
        <v>463000</v>
      </c>
      <c r="I26" s="106">
        <v>0</v>
      </c>
      <c r="J26" s="106">
        <v>0</v>
      </c>
    </row>
    <row r="27" spans="1:10" ht="101.25" customHeight="1" x14ac:dyDescent="0.35">
      <c r="A27" s="102" t="s">
        <v>134</v>
      </c>
      <c r="B27" s="102" t="s">
        <v>135</v>
      </c>
      <c r="C27" s="102" t="s">
        <v>132</v>
      </c>
      <c r="D27" s="109" t="s">
        <v>136</v>
      </c>
      <c r="E27" s="109" t="s">
        <v>243</v>
      </c>
      <c r="F27" s="104" t="s">
        <v>244</v>
      </c>
      <c r="G27" s="106">
        <f t="shared" si="2"/>
        <v>20000</v>
      </c>
      <c r="H27" s="106">
        <v>20000</v>
      </c>
      <c r="I27" s="106">
        <v>0</v>
      </c>
      <c r="J27" s="106">
        <v>0</v>
      </c>
    </row>
    <row r="28" spans="1:10" ht="72.599999999999994" customHeight="1" x14ac:dyDescent="0.35">
      <c r="A28" s="102" t="s">
        <v>137</v>
      </c>
      <c r="B28" s="102" t="s">
        <v>138</v>
      </c>
      <c r="C28" s="102" t="s">
        <v>132</v>
      </c>
      <c r="D28" s="109" t="s">
        <v>139</v>
      </c>
      <c r="E28" s="109" t="s">
        <v>274</v>
      </c>
      <c r="F28" s="104" t="s">
        <v>281</v>
      </c>
      <c r="G28" s="106">
        <f t="shared" si="2"/>
        <v>616000</v>
      </c>
      <c r="H28" s="106">
        <v>50000</v>
      </c>
      <c r="I28" s="106">
        <v>566000</v>
      </c>
      <c r="J28" s="106">
        <v>566000</v>
      </c>
    </row>
    <row r="29" spans="1:10" ht="101.25" customHeight="1" x14ac:dyDescent="0.35">
      <c r="A29" s="102" t="s">
        <v>140</v>
      </c>
      <c r="B29" s="102" t="s">
        <v>141</v>
      </c>
      <c r="C29" s="102" t="s">
        <v>142</v>
      </c>
      <c r="D29" s="109" t="s">
        <v>143</v>
      </c>
      <c r="E29" s="109" t="s">
        <v>275</v>
      </c>
      <c r="F29" s="104" t="s">
        <v>282</v>
      </c>
      <c r="G29" s="106">
        <f t="shared" si="2"/>
        <v>260000</v>
      </c>
      <c r="H29" s="106">
        <f>325000-50000-15000</f>
        <v>260000</v>
      </c>
      <c r="I29" s="106"/>
      <c r="J29" s="106"/>
    </row>
    <row r="30" spans="1:10" ht="70.900000000000006" customHeight="1" x14ac:dyDescent="0.35">
      <c r="A30" s="102" t="s">
        <v>144</v>
      </c>
      <c r="B30" s="102" t="s">
        <v>145</v>
      </c>
      <c r="C30" s="102" t="s">
        <v>146</v>
      </c>
      <c r="D30" s="109" t="s">
        <v>147</v>
      </c>
      <c r="E30" s="109" t="s">
        <v>276</v>
      </c>
      <c r="F30" s="104" t="s">
        <v>278</v>
      </c>
      <c r="G30" s="106">
        <f t="shared" si="2"/>
        <v>791000</v>
      </c>
      <c r="H30" s="106"/>
      <c r="I30" s="106">
        <v>791000</v>
      </c>
      <c r="J30" s="106">
        <v>791000</v>
      </c>
    </row>
    <row r="31" spans="1:10" ht="101.25" customHeight="1" x14ac:dyDescent="0.35">
      <c r="A31" s="102" t="s">
        <v>148</v>
      </c>
      <c r="B31" s="102" t="s">
        <v>149</v>
      </c>
      <c r="C31" s="102" t="s">
        <v>146</v>
      </c>
      <c r="D31" s="109" t="s">
        <v>150</v>
      </c>
      <c r="E31" s="109" t="s">
        <v>275</v>
      </c>
      <c r="F31" s="104" t="s">
        <v>279</v>
      </c>
      <c r="G31" s="106">
        <f t="shared" si="2"/>
        <v>50000</v>
      </c>
      <c r="H31" s="106"/>
      <c r="I31" s="106">
        <v>50000</v>
      </c>
      <c r="J31" s="106">
        <v>50000</v>
      </c>
    </row>
    <row r="32" spans="1:10" ht="101.25" customHeight="1" x14ac:dyDescent="0.35">
      <c r="A32" s="102" t="s">
        <v>151</v>
      </c>
      <c r="B32" s="102" t="s">
        <v>152</v>
      </c>
      <c r="C32" s="102" t="s">
        <v>153</v>
      </c>
      <c r="D32" s="109" t="s">
        <v>154</v>
      </c>
      <c r="E32" s="109" t="s">
        <v>245</v>
      </c>
      <c r="F32" s="109" t="s">
        <v>246</v>
      </c>
      <c r="G32" s="106">
        <f t="shared" si="2"/>
        <v>6000</v>
      </c>
      <c r="H32" s="106">
        <v>6000</v>
      </c>
      <c r="I32" s="106"/>
      <c r="J32" s="106"/>
    </row>
    <row r="33" spans="1:10" ht="94.5" customHeight="1" x14ac:dyDescent="0.35">
      <c r="A33" s="102" t="s">
        <v>155</v>
      </c>
      <c r="B33" s="102" t="s">
        <v>156</v>
      </c>
      <c r="C33" s="102" t="s">
        <v>157</v>
      </c>
      <c r="D33" s="109" t="s">
        <v>158</v>
      </c>
      <c r="E33" s="109" t="s">
        <v>241</v>
      </c>
      <c r="F33" s="109" t="s">
        <v>242</v>
      </c>
      <c r="G33" s="106">
        <f t="shared" si="2"/>
        <v>200000</v>
      </c>
      <c r="H33" s="106">
        <f>200000</f>
        <v>200000</v>
      </c>
      <c r="I33" s="106">
        <v>0</v>
      </c>
      <c r="J33" s="106">
        <v>0</v>
      </c>
    </row>
    <row r="34" spans="1:10" ht="94.5" customHeight="1" x14ac:dyDescent="0.35">
      <c r="A34" s="102" t="s">
        <v>159</v>
      </c>
      <c r="B34" s="102" t="s">
        <v>160</v>
      </c>
      <c r="C34" s="102" t="s">
        <v>161</v>
      </c>
      <c r="D34" s="109" t="s">
        <v>162</v>
      </c>
      <c r="E34" s="109" t="s">
        <v>275</v>
      </c>
      <c r="F34" s="109" t="s">
        <v>282</v>
      </c>
      <c r="G34" s="106">
        <f t="shared" si="2"/>
        <v>15000</v>
      </c>
      <c r="H34" s="106"/>
      <c r="I34" s="106">
        <v>15000</v>
      </c>
      <c r="J34" s="106">
        <v>15000</v>
      </c>
    </row>
    <row r="35" spans="1:10" ht="111.75" customHeight="1" x14ac:dyDescent="0.35">
      <c r="A35" s="102" t="s">
        <v>166</v>
      </c>
      <c r="B35" s="102" t="s">
        <v>167</v>
      </c>
      <c r="C35" s="102" t="s">
        <v>168</v>
      </c>
      <c r="D35" s="109" t="s">
        <v>169</v>
      </c>
      <c r="E35" s="109" t="s">
        <v>247</v>
      </c>
      <c r="F35" s="109" t="s">
        <v>248</v>
      </c>
      <c r="G35" s="106">
        <f t="shared" si="2"/>
        <v>414000</v>
      </c>
      <c r="H35" s="106">
        <f>434000-20000</f>
        <v>414000</v>
      </c>
      <c r="I35" s="106">
        <v>0</v>
      </c>
      <c r="J35" s="106">
        <v>0</v>
      </c>
    </row>
    <row r="36" spans="1:10" ht="111.75" customHeight="1" x14ac:dyDescent="0.35">
      <c r="A36" s="102" t="s">
        <v>166</v>
      </c>
      <c r="B36" s="102" t="s">
        <v>167</v>
      </c>
      <c r="C36" s="102" t="s">
        <v>168</v>
      </c>
      <c r="D36" s="115" t="s">
        <v>169</v>
      </c>
      <c r="E36" s="109" t="s">
        <v>272</v>
      </c>
      <c r="F36" s="109" t="s">
        <v>283</v>
      </c>
      <c r="G36" s="106">
        <f t="shared" si="2"/>
        <v>20000</v>
      </c>
      <c r="H36" s="106">
        <v>20000</v>
      </c>
      <c r="I36" s="106"/>
      <c r="J36" s="106"/>
    </row>
    <row r="37" spans="1:10" ht="111.75" customHeight="1" x14ac:dyDescent="0.35">
      <c r="A37" s="102" t="s">
        <v>170</v>
      </c>
      <c r="B37" s="102" t="s">
        <v>171</v>
      </c>
      <c r="C37" s="102" t="s">
        <v>172</v>
      </c>
      <c r="D37" s="115" t="s">
        <v>173</v>
      </c>
      <c r="E37" s="109" t="s">
        <v>270</v>
      </c>
      <c r="F37" s="109" t="s">
        <v>284</v>
      </c>
      <c r="G37" s="106">
        <f t="shared" si="2"/>
        <v>40000</v>
      </c>
      <c r="H37" s="106">
        <v>40000</v>
      </c>
      <c r="I37" s="106"/>
      <c r="J37" s="106"/>
    </row>
    <row r="38" spans="1:10" ht="39.75" customHeight="1" x14ac:dyDescent="0.35">
      <c r="A38" s="100" t="s">
        <v>29</v>
      </c>
      <c r="B38" s="100" t="s">
        <v>225</v>
      </c>
      <c r="C38" s="100" t="s">
        <v>225</v>
      </c>
      <c r="D38" s="172" t="s">
        <v>251</v>
      </c>
      <c r="E38" s="173"/>
      <c r="F38" s="174"/>
      <c r="G38" s="101">
        <f>G39</f>
        <v>167200</v>
      </c>
      <c r="H38" s="101">
        <f t="shared" ref="H38:J38" si="3">H39</f>
        <v>167200</v>
      </c>
      <c r="I38" s="101">
        <f t="shared" si="3"/>
        <v>0</v>
      </c>
      <c r="J38" s="101">
        <f t="shared" si="3"/>
        <v>0</v>
      </c>
    </row>
    <row r="39" spans="1:10" ht="43.5" customHeight="1" x14ac:dyDescent="0.35">
      <c r="A39" s="100" t="s">
        <v>31</v>
      </c>
      <c r="B39" s="100" t="s">
        <v>225</v>
      </c>
      <c r="C39" s="100" t="s">
        <v>225</v>
      </c>
      <c r="D39" s="172" t="s">
        <v>251</v>
      </c>
      <c r="E39" s="173"/>
      <c r="F39" s="174"/>
      <c r="G39" s="101">
        <f>SUM(G40:G40)</f>
        <v>167200</v>
      </c>
      <c r="H39" s="101">
        <f>SUM(H40:H40)</f>
        <v>167200</v>
      </c>
      <c r="I39" s="101">
        <f>SUM(I40:I40)</f>
        <v>0</v>
      </c>
      <c r="J39" s="101">
        <f>SUM(J40:J40)</f>
        <v>0</v>
      </c>
    </row>
    <row r="40" spans="1:10" ht="111.75" customHeight="1" x14ac:dyDescent="0.35">
      <c r="A40" s="116" t="s">
        <v>198</v>
      </c>
      <c r="B40" s="102" t="s">
        <v>167</v>
      </c>
      <c r="C40" s="102" t="s">
        <v>168</v>
      </c>
      <c r="D40" s="109" t="s">
        <v>169</v>
      </c>
      <c r="E40" s="109" t="s">
        <v>247</v>
      </c>
      <c r="F40" s="109" t="s">
        <v>248</v>
      </c>
      <c r="G40" s="106">
        <f t="shared" ref="G40" si="4">H40+I40</f>
        <v>167200</v>
      </c>
      <c r="H40" s="106">
        <v>167200</v>
      </c>
      <c r="I40" s="106">
        <v>0</v>
      </c>
      <c r="J40" s="106">
        <v>0</v>
      </c>
    </row>
    <row r="41" spans="1:10" ht="28.9" customHeight="1" x14ac:dyDescent="0.35">
      <c r="A41" s="100">
        <v>3700000</v>
      </c>
      <c r="B41" s="100" t="s">
        <v>225</v>
      </c>
      <c r="C41" s="100" t="s">
        <v>225</v>
      </c>
      <c r="D41" s="172" t="s">
        <v>271</v>
      </c>
      <c r="E41" s="173"/>
      <c r="F41" s="174"/>
      <c r="G41" s="101">
        <f>G42</f>
        <v>910000</v>
      </c>
      <c r="H41" s="101">
        <f t="shared" ref="H41:J41" si="5">H42</f>
        <v>910000</v>
      </c>
      <c r="I41" s="101">
        <f t="shared" si="5"/>
        <v>0</v>
      </c>
      <c r="J41" s="101">
        <f t="shared" si="5"/>
        <v>0</v>
      </c>
    </row>
    <row r="42" spans="1:10" ht="29.45" customHeight="1" x14ac:dyDescent="0.35">
      <c r="A42" s="100">
        <v>3710000</v>
      </c>
      <c r="B42" s="100" t="s">
        <v>225</v>
      </c>
      <c r="C42" s="100" t="s">
        <v>225</v>
      </c>
      <c r="D42" s="172" t="s">
        <v>271</v>
      </c>
      <c r="E42" s="173"/>
      <c r="F42" s="174"/>
      <c r="G42" s="101">
        <f>SUM(G43:G45)</f>
        <v>910000</v>
      </c>
      <c r="H42" s="101">
        <f t="shared" ref="H42:J42" si="6">SUM(H43:H45)</f>
        <v>910000</v>
      </c>
      <c r="I42" s="101">
        <f t="shared" si="6"/>
        <v>0</v>
      </c>
      <c r="J42" s="101">
        <f t="shared" si="6"/>
        <v>0</v>
      </c>
    </row>
    <row r="43" spans="1:10" ht="70.900000000000006" customHeight="1" x14ac:dyDescent="0.35">
      <c r="A43" s="107" t="s">
        <v>206</v>
      </c>
      <c r="B43" s="107" t="s">
        <v>207</v>
      </c>
      <c r="C43" s="108" t="s">
        <v>101</v>
      </c>
      <c r="D43" s="114" t="s">
        <v>208</v>
      </c>
      <c r="E43" s="115" t="s">
        <v>272</v>
      </c>
      <c r="F43" s="109" t="s">
        <v>283</v>
      </c>
      <c r="G43" s="101">
        <f>H43+I43</f>
        <v>15000</v>
      </c>
      <c r="H43" s="106">
        <v>15000</v>
      </c>
      <c r="I43" s="106"/>
      <c r="J43" s="106"/>
    </row>
    <row r="44" spans="1:10" ht="78.599999999999994" customHeight="1" x14ac:dyDescent="0.35">
      <c r="A44" s="107" t="s">
        <v>209</v>
      </c>
      <c r="B44" s="107" t="s">
        <v>210</v>
      </c>
      <c r="C44" s="108" t="s">
        <v>101</v>
      </c>
      <c r="D44" s="114" t="s">
        <v>211</v>
      </c>
      <c r="E44" s="115" t="s">
        <v>249</v>
      </c>
      <c r="F44" s="109" t="s">
        <v>250</v>
      </c>
      <c r="G44" s="101">
        <f>H44+I44</f>
        <v>245000</v>
      </c>
      <c r="H44" s="106">
        <v>245000</v>
      </c>
      <c r="I44" s="106"/>
      <c r="J44" s="106"/>
    </row>
    <row r="45" spans="1:10" ht="78.599999999999994" customHeight="1" x14ac:dyDescent="0.35">
      <c r="A45" s="107" t="s">
        <v>209</v>
      </c>
      <c r="B45" s="107" t="s">
        <v>210</v>
      </c>
      <c r="C45" s="108" t="s">
        <v>101</v>
      </c>
      <c r="D45" s="114" t="s">
        <v>211</v>
      </c>
      <c r="E45" s="115" t="s">
        <v>273</v>
      </c>
      <c r="F45" s="109" t="s">
        <v>277</v>
      </c>
      <c r="G45" s="101">
        <f>H45+I45</f>
        <v>650000</v>
      </c>
      <c r="H45" s="106">
        <v>650000</v>
      </c>
      <c r="I45" s="106"/>
      <c r="J45" s="106"/>
    </row>
    <row r="46" spans="1:10" ht="43.5" customHeight="1" x14ac:dyDescent="0.35">
      <c r="A46" s="117" t="s">
        <v>8</v>
      </c>
      <c r="B46" s="117" t="s">
        <v>8</v>
      </c>
      <c r="C46" s="117" t="s">
        <v>8</v>
      </c>
      <c r="D46" s="100" t="s">
        <v>32</v>
      </c>
      <c r="E46" s="100" t="s">
        <v>8</v>
      </c>
      <c r="F46" s="100" t="s">
        <v>8</v>
      </c>
      <c r="G46" s="101">
        <f>G42+G39+G17</f>
        <v>5668647</v>
      </c>
      <c r="H46" s="101">
        <f>H42+H39+H17</f>
        <v>4246647</v>
      </c>
      <c r="I46" s="101">
        <f>I42+I39+I17</f>
        <v>1422000</v>
      </c>
      <c r="J46" s="101">
        <f>J42+J39+J17</f>
        <v>1422000</v>
      </c>
    </row>
  </sheetData>
  <mergeCells count="21">
    <mergeCell ref="I1:J1"/>
    <mergeCell ref="H2:J2"/>
    <mergeCell ref="H3:J3"/>
    <mergeCell ref="H4:J4"/>
    <mergeCell ref="A8:J8"/>
    <mergeCell ref="D39:F39"/>
    <mergeCell ref="D41:F41"/>
    <mergeCell ref="D42:F42"/>
    <mergeCell ref="A7:O7"/>
    <mergeCell ref="G13:G14"/>
    <mergeCell ref="H13:H14"/>
    <mergeCell ref="I13:J13"/>
    <mergeCell ref="D16:F16"/>
    <mergeCell ref="D17:F17"/>
    <mergeCell ref="D38:F38"/>
    <mergeCell ref="A13:A14"/>
    <mergeCell ref="B13:B14"/>
    <mergeCell ref="C13:C14"/>
    <mergeCell ref="D13:D14"/>
    <mergeCell ref="E13:E14"/>
    <mergeCell ref="F13:F14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  <rowBreaks count="2" manualBreakCount="2">
    <brk id="20" max="9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2025-02-06T13:16:32Z</cp:lastPrinted>
  <dcterms:created xsi:type="dcterms:W3CDTF">2024-04-09T18:30:40Z</dcterms:created>
  <dcterms:modified xsi:type="dcterms:W3CDTF">2025-02-06T14:05:43Z</dcterms:modified>
</cp:coreProperties>
</file>