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ЮДЖЕТ 2025\18092025\"/>
    </mc:Choice>
  </mc:AlternateContent>
  <bookViews>
    <workbookView xWindow="0" yWindow="0" windowWidth="17256" windowHeight="7776" activeTab="5"/>
  </bookViews>
  <sheets>
    <sheet name="додаток 1" sheetId="1" r:id="rId1"/>
    <sheet name="додаток 2" sheetId="6" r:id="rId2"/>
    <sheet name="додаток 3" sheetId="3" r:id="rId3"/>
    <sheet name="додаток 5" sheetId="4" r:id="rId4"/>
    <sheet name="додаток 6" sheetId="7" r:id="rId5"/>
    <sheet name="додаток 7" sheetId="5" r:id="rId6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5">'додаток 7'!$13:$14</definedName>
    <definedName name="_xlnm.Print_Area" localSheetId="0">'додаток 1'!$A$1:$F$34</definedName>
    <definedName name="_xlnm.Print_Area" localSheetId="1">'додаток 2'!$A$1:$F$27</definedName>
    <definedName name="_xlnm.Print_Area" localSheetId="2">'додаток 3'!$A$1:$P$50</definedName>
    <definedName name="_xlnm.Print_Area" localSheetId="3">'додаток 5'!$A$1:$D$42</definedName>
    <definedName name="_xlnm.Print_Area" localSheetId="4">'додаток 6'!$A$1:$J$14</definedName>
    <definedName name="_xlnm.Print_Area" localSheetId="5">'додаток 7'!$A$1:$J$41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5" l="1"/>
  <c r="I41" i="5"/>
  <c r="J41" i="5"/>
  <c r="G41" i="5"/>
  <c r="H37" i="5"/>
  <c r="I37" i="5"/>
  <c r="H38" i="5"/>
  <c r="I38" i="5"/>
  <c r="J38" i="5"/>
  <c r="J37" i="5" s="1"/>
  <c r="G38" i="5"/>
  <c r="H28" i="5"/>
  <c r="H29" i="5"/>
  <c r="I29" i="5"/>
  <c r="I28" i="5" s="1"/>
  <c r="J29" i="5"/>
  <c r="J28" i="5" s="1"/>
  <c r="G29" i="5"/>
  <c r="H17" i="5"/>
  <c r="H16" i="5" s="1"/>
  <c r="I17" i="5"/>
  <c r="I16" i="5" s="1"/>
  <c r="J17" i="5"/>
  <c r="J16" i="5" s="1"/>
  <c r="G17" i="5"/>
  <c r="G39" i="5" l="1"/>
  <c r="G18" i="5"/>
  <c r="G35" i="5"/>
  <c r="G26" i="5"/>
  <c r="G33" i="5"/>
  <c r="G31" i="5"/>
  <c r="J13" i="7"/>
  <c r="H13" i="7"/>
  <c r="H14" i="7" s="1"/>
  <c r="D39" i="4"/>
  <c r="D36" i="4"/>
  <c r="D33" i="4"/>
  <c r="I14" i="7"/>
  <c r="G14" i="7"/>
  <c r="I12" i="7"/>
  <c r="I11" i="7" s="1"/>
  <c r="G12" i="7"/>
  <c r="G11" i="7" s="1"/>
  <c r="H12" i="7" l="1"/>
  <c r="H11" i="7" s="1"/>
  <c r="P50" i="3" l="1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C27" i="6" l="1"/>
  <c r="C26" i="6"/>
  <c r="C25" i="6"/>
  <c r="C24" i="6"/>
  <c r="C23" i="6"/>
  <c r="C22" i="6"/>
  <c r="C20" i="6"/>
  <c r="C19" i="6"/>
  <c r="C18" i="6"/>
  <c r="C17" i="6"/>
  <c r="C16" i="6"/>
  <c r="C15" i="6"/>
  <c r="C14" i="6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G36" i="5" l="1"/>
  <c r="G34" i="5"/>
  <c r="G30" i="5"/>
  <c r="G23" i="5"/>
  <c r="G20" i="5"/>
  <c r="G32" i="5"/>
  <c r="D21" i="4"/>
  <c r="D26" i="4"/>
  <c r="G40" i="5" l="1"/>
  <c r="G27" i="5" l="1"/>
  <c r="G25" i="5" l="1"/>
  <c r="G24" i="5"/>
  <c r="G22" i="5"/>
  <c r="G19" i="5"/>
  <c r="D34" i="4"/>
  <c r="G37" i="5" l="1"/>
  <c r="G28" i="5"/>
  <c r="G16" i="5" l="1"/>
  <c r="D25" i="4"/>
  <c r="D32" i="4" l="1"/>
  <c r="D38" i="4" s="1"/>
  <c r="D24" i="4" l="1"/>
</calcChain>
</file>

<file path=xl/sharedStrings.xml><?xml version="1.0" encoding="utf-8"?>
<sst xmlns="http://schemas.openxmlformats.org/spreadsheetml/2006/main" count="488" uniqueCount="241">
  <si>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</si>
  <si>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</si>
  <si>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</si>
  <si>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</si>
  <si>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</si>
  <si>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</si>
  <si>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</si>
  <si>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</si>
  <si>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</si>
  <si>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</si>
  <si>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</si>
  <si>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</si>
  <si>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</si>
  <si>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</si>
  <si>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</si>
  <si>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</si>
  <si>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</si>
  <si>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</si>
  <si>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</si>
  <si>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</si>
  <si>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</si>
  <si>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</si>
  <si>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</si>
  <si>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</si>
  <si>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</si>
  <si>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</si>
  <si>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</si>
  <si>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</si>
  <si>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</si>
  <si>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</si>
  <si>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</si>
  <si>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</si>
  <si>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</si>
  <si>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</si>
  <si>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</si>
  <si>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</si>
  <si>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</si>
  <si>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</si>
  <si>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</si>
  <si>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</si>
  <si>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</si>
  <si>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</si>
  <si>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</si>
  <si>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</si>
  <si>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</si>
  <si>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</si>
  <si>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</si>
  <si>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</si>
  <si>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</si>
  <si>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</si>
  <si>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</si>
  <si>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</si>
  <si>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</si>
  <si>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</si>
  <si>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</si>
  <si>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</si>
  <si>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</si>
  <si>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</si>
  <si>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Внутрішні податки на товари та послуги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</si>
  <si>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</si>
  <si>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</si>
  <si>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</si>
  <si>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</si>
  <si>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</si>
  <si>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</si>
  <si>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</si>
  <si>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</si>
  <si>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</si>
  <si>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0111</t>
  </si>
  <si>
    <t>0180</t>
  </si>
  <si>
    <t>0113033</t>
  </si>
  <si>
    <t>3033</t>
  </si>
  <si>
    <t>1070</t>
  </si>
  <si>
    <t>Компенсаційні виплати на пільговий проїзд автомобільним транспортом окремим категоріям громадян</t>
  </si>
  <si>
    <t>1040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</si>
  <si>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</si>
  <si>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</si>
  <si>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</si>
  <si>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</si>
  <si>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</si>
  <si>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</si>
  <si>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</si>
  <si>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</si>
  <si>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</si>
  <si>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</si>
  <si>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</si>
  <si>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</si>
  <si>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</si>
  <si>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</si>
  <si>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</si>
  <si>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0540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</si>
  <si>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</si>
  <si>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</si>
  <si>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</si>
  <si>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</si>
  <si>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</si>
  <si>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</si>
  <si>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</si>
  <si>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</si>
  <si>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</si>
  <si>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</si>
  <si>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</si>
  <si>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Забезпечення діяльності інших закладів у сфері освіти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</si>
  <si>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</si>
  <si>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</si>
  <si>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</si>
  <si>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</si>
  <si>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</si>
  <si>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3710000</t>
  </si>
  <si>
    <t>3710160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</si>
  <si>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</si>
  <si>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</si>
  <si>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</si>
  <si>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</si>
  <si>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</si>
  <si>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</si>
  <si>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1152900000</t>
  </si>
  <si>
    <t>Додаток 7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</si>
  <si>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</si>
  <si>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</si>
  <si>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</si>
  <si>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</si>
  <si>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</si>
  <si>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відшкодування витрат надавачам послуг за пільгове перевезення, зв'язок, передбачені чинним законодавством України, у Великосеверинівській територіальній громаді на 2024 –2026 роки</t>
  </si>
  <si>
    <t>Рішення сесії Великосеверинівської сільської ради від 22.12.2023 №1427</t>
  </si>
  <si>
    <t>Програма компенсації фізичним особам, які надають соціальні послуги з догляду на 2024-2026 роки</t>
  </si>
  <si>
    <t>Рішення сесії Великосеверинівської сільської ради від 22.12.2023 №1430</t>
  </si>
  <si>
    <t>Комплексна програма підтримки ветеранів війни, членів їх сімей, членів сімей загиблих (померлих) ветеранів війни, загиблих ( померлих) Захисників і Захисниць України , полонених військовослужбовців України та осіб , зниклих безвісти  за особливих обставин на 2025-2026 роки</t>
  </si>
  <si>
    <t>Рішення сесії Великосевериінівської сільської ради від  24.12.2024 р. №1693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</si>
  <si>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</si>
  <si>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</si>
  <si>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</si>
  <si>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</si>
  <si>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Програма забезпечення громадського порядку та громадської безпеки на території Великосеверинівської громади на 2024-2026 роки</t>
  </si>
  <si>
    <t>Рішення сесії Великосеверинівської сільської ради від 22.12.2023 №1436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</si>
  <si>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</si>
  <si>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</si>
  <si>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Програма охорони навколишнього природного середовища на території Великосеверинівської громади на 2024-2026 роки</t>
  </si>
  <si>
    <t>Фінансовий відділ Великосеверинівської сільської ради</t>
  </si>
  <si>
    <t>Програма «Запровадження заходів з реалізації стратегії безбар’єрності на території Великосеверинівської територіальної громади» на 2024 – 2027 роки</t>
  </si>
  <si>
    <t>Рішення сесії Великосеверинівської сільської ради від 30.08.2024 р. №1599</t>
  </si>
  <si>
    <t>Рішення сесії Великосеверинівської сільської ради від 22.12.2023 р., зі змінами</t>
  </si>
  <si>
    <t xml:space="preserve">Додаток № 5 </t>
  </si>
  <si>
    <t xml:space="preserve">Додаток № 1        </t>
  </si>
  <si>
    <t xml:space="preserve">Додаток № 3 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</si>
  <si>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</si>
  <si>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</si>
  <si>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</si>
  <si>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</si>
  <si>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</si>
  <si>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державного бюджету місцевим бюджетам</t>
  </si>
  <si>
    <t>Освітня субвенція з державного бюджету місцевим бюджетам</t>
  </si>
  <si>
    <t>0113035</t>
  </si>
  <si>
    <t>3035</t>
  </si>
  <si>
    <t>Компенсаційні виплати за пільговий проїзд окремих категорій громадян на залізничному транспорті</t>
  </si>
  <si>
    <t>0113114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</si>
  <si>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</si>
  <si>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</si>
  <si>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0118340</t>
  </si>
  <si>
    <t>8340</t>
  </si>
  <si>
    <t>Природоохоронні заходи за рахунок цільових фондів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</si>
  <si>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</si>
  <si>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</si>
  <si>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</si>
  <si>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0611142</t>
  </si>
  <si>
    <t>1142</t>
  </si>
  <si>
    <t>Інші програми та заходи у сфері освіти</t>
  </si>
  <si>
    <t>0617622</t>
  </si>
  <si>
    <t>7622</t>
  </si>
  <si>
    <t>0470</t>
  </si>
  <si>
    <t>Реалізація програм і заходів в галузі туризму та курортів</t>
  </si>
  <si>
    <t>0900000</t>
  </si>
  <si>
    <t>Служба у справах дітей Великосеверинівської сільської ради</t>
  </si>
  <si>
    <t>0910000</t>
  </si>
  <si>
    <t>0910160</t>
  </si>
  <si>
    <t>Державний бюджет (Головне управління національної поліції у Кіровоградській області , Кропивнивницьке районне управління поліції (оплата послуг з  технічного обслуговуванням авто )- 60000 грн..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</si>
  <si>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</si>
  <si>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сесії Великосеверинівської сільської ради від 21.11.2024 р. №1671</t>
  </si>
  <si>
    <t>'Програма розвитку туризму і промоції у Великосеверинівській територіальній громаді на 2024-2026 роки</t>
  </si>
  <si>
    <t>Рішення сесії Великосеверинівської сільської ради від  22.12.2023 р. №1445</t>
  </si>
  <si>
    <t>сільської ради від 18.09.2025 року № 1858</t>
  </si>
  <si>
    <t xml:space="preserve">Додаток № 2     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</si>
  <si>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</si>
  <si>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</si>
  <si>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</si>
  <si>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</si>
  <si>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</si>
  <si>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</si>
  <si>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</si>
  <si>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</si>
  <si>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</si>
  <si>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сільської ради від   18.09.2025 року №1858</t>
  </si>
  <si>
    <t>Інше внутрішнє фінансування</t>
  </si>
  <si>
    <t>Одержано</t>
  </si>
  <si>
    <t>Повернено</t>
  </si>
  <si>
    <t>Передача коштів із спеціального до загального фонду бюджету</t>
  </si>
  <si>
    <t>Фінансування за рахунок коштів єдиного казначейського рахунку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</si>
  <si>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</si>
  <si>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</si>
  <si>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</si>
  <si>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</si>
  <si>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</si>
  <si>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Інша діяльність у сфері державного управління</t>
  </si>
  <si>
    <t>0113121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</si>
  <si>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</si>
  <si>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</si>
  <si>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0116040</t>
  </si>
  <si>
    <t>6040</t>
  </si>
  <si>
    <t>Заходи, пов`язані з поліпшенням питної води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</si>
  <si>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</si>
  <si>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</si>
  <si>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</si>
  <si>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</si>
  <si>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</si>
  <si>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</si>
  <si>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</si>
  <si>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3719770</t>
  </si>
  <si>
    <t>9770</t>
  </si>
  <si>
    <t>Інші субвенції з місцевого бюджету</t>
  </si>
  <si>
    <t xml:space="preserve">Додаток № 6     </t>
  </si>
  <si>
    <t>що вносяться до капітальних вкладень бюджету Великосеверинівської сільської територіальної громади у розрізі інвестиційних проектів у 2025 році визначеного у додатку № 6  до рішення Великосеверинівської сільської ради від 11 лютого 2025 року № 1712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</si>
  <si>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</si>
  <si>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</si>
  <si>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</si>
  <si>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</si>
  <si>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</si>
  <si>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</si>
  <si>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2025р. - 2026р.</t>
  </si>
  <si>
    <t>Капітальний ремонт мереж водопостачання в с.Високі Байраки</t>
  </si>
  <si>
    <t>Бюджет Аджамської ТГ ( КНП "Центр первинної медико-санітарної допомоги" на заробітну плату з нарахуваннями медичного працівника -29280 грн.,придбання бензину-52500грн,медикаменти-5000 грн., електроенергія- 6300 грн. )</t>
  </si>
  <si>
    <t>1153600000</t>
  </si>
  <si>
    <t>до рішення Великосеверинівської сільської ради від 18.09.2025 року №1858</t>
  </si>
  <si>
    <t>Бюджет Знам`янської міської територіальної громади ( на ліквідацію наслідків, спричинених збройною агресією російської федерації)</t>
  </si>
  <si>
    <t>сільської ради від 18.09.2025 року №1858</t>
  </si>
  <si>
    <t>від 18.09.2025 року №1858</t>
  </si>
  <si>
    <t>Рішення сесії Великосеверинівської сільської ради від 18.09.2025 №1866</t>
  </si>
  <si>
    <t xml:space="preserve">Програма міжрегіональної підтримки постраждалих територій внаслідок збройної агресії з боку російської федерації, а також надзвичайних ситуацій Великосеверинівської сільської територіальної громади на 2025 – 2028 роки </t>
  </si>
  <si>
    <t>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</si>
  <si>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року №1449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</si>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</sst>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76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6" fillId="0" borderId="0" xfId="0" applyFont="1" applyFill="1"/>
    <xf numFmtId="0" fontId="8" fillId="0" borderId="0" xfId="0" applyFont="1" applyFill="1"/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0" fillId="0" borderId="0" xfId="0" applyAlignme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16" fillId="0" borderId="0" xfId="0" applyFont="1"/>
    <xf numFmtId="165" fontId="18" fillId="2" borderId="0" xfId="1" applyNumberFormat="1" applyFont="1" applyFill="1" applyAlignment="1" applyProtection="1">
      <alignment vertical="center" wrapText="1"/>
      <protection locked="0"/>
    </xf>
    <xf numFmtId="0" fontId="19" fillId="0" borderId="0" xfId="0" quotePrefix="1" applyFont="1" applyFill="1" applyAlignment="1">
      <alignment horizontal="center"/>
    </xf>
    <xf numFmtId="0" fontId="20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2" borderId="1" xfId="0" quotePrefix="1" applyFont="1" applyFill="1" applyBorder="1" applyAlignment="1">
      <alignment horizontal="left" vertical="center" wrapText="1"/>
    </xf>
    <xf numFmtId="4" fontId="6" fillId="2" borderId="1" xfId="0" quotePrefix="1" applyNumberFormat="1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horizontal="left" vertical="center" wrapText="1"/>
    </xf>
    <xf numFmtId="4" fontId="6" fillId="0" borderId="1" xfId="0" quotePrefix="1" applyNumberFormat="1" applyFont="1" applyBorder="1" applyAlignment="1">
      <alignment vertical="center" wrapText="1"/>
    </xf>
    <xf numFmtId="4" fontId="6" fillId="2" borderId="1" xfId="0" quotePrefix="1" applyNumberFormat="1" applyFont="1" applyFill="1" applyBorder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21" fillId="2" borderId="0" xfId="1" applyNumberFormat="1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9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center" wrapText="1"/>
    </xf>
    <xf numFmtId="0" fontId="10" fillId="0" borderId="0" xfId="0" applyFont="1" applyFill="1"/>
    <xf numFmtId="0" fontId="11" fillId="0" borderId="0" xfId="0" applyFont="1" applyFill="1" applyAlignment="1">
      <alignment horizontal="right"/>
    </xf>
    <xf numFmtId="0" fontId="0" fillId="0" borderId="0" xfId="0" applyFill="1"/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quotePrefix="1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10" fontId="0" fillId="2" borderId="1" xfId="0" applyNumberForma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80" zoomScaleNormal="100" zoomScaleSheetLayoutView="80" workbookViewId="0">
      <selection activeCell="B25" sqref="B25"/>
    </sheetView>
  </sheetViews>
  <sheetFormatPr defaultRowHeight="13.8" x14ac:dyDescent="0.3"/>
  <cols>
    <col min="1" max="1" width="11.33203125" style="1" customWidth="1"/>
    <col min="2" max="2" width="41.109375" style="1" customWidth="1"/>
    <col min="3" max="3" width="14.21875" style="1" customWidth="1"/>
    <col min="4" max="4" width="14.109375" style="1" customWidth="1"/>
    <col min="5" max="5" width="14.21875" style="1" customWidth="1"/>
    <col min="6" max="6" width="14.77734375" style="1" customWidth="1"/>
    <col min="7" max="16384" width="8.88671875" style="1"/>
  </cols>
  <sheetData>
    <row r="1" spans="1:9" s="45" customFormat="1" ht="37.5" customHeight="1" x14ac:dyDescent="0.35">
      <c r="C1" s="99" t="s">
        <v>143</v>
      </c>
      <c r="D1" s="99"/>
      <c r="E1" s="99"/>
      <c r="F1" s="99"/>
      <c r="G1" s="99"/>
      <c r="H1" s="46"/>
    </row>
    <row r="2" spans="1:9" s="45" customFormat="1" ht="16.2" customHeight="1" x14ac:dyDescent="0.35">
      <c r="C2" s="99" t="s">
        <v>25</v>
      </c>
      <c r="D2" s="99"/>
      <c r="E2" s="99"/>
      <c r="F2" s="99"/>
      <c r="G2" s="64"/>
      <c r="H2" s="47"/>
      <c r="I2" s="47"/>
    </row>
    <row r="3" spans="1:9" s="45" customFormat="1" ht="15.6" customHeight="1" x14ac:dyDescent="0.35">
      <c r="C3" s="100" t="s">
        <v>180</v>
      </c>
      <c r="D3" s="100"/>
      <c r="E3" s="100"/>
      <c r="F3" s="100"/>
      <c r="G3" s="64"/>
      <c r="H3" s="47"/>
      <c r="I3" s="47"/>
    </row>
    <row r="4" spans="1:9" s="45" customFormat="1" ht="35.25" customHeight="1" x14ac:dyDescent="0.4">
      <c r="C4" s="48"/>
      <c r="D4" s="48"/>
      <c r="E4" s="101"/>
      <c r="F4" s="101"/>
      <c r="G4" s="101"/>
      <c r="H4" s="101"/>
      <c r="I4" s="101"/>
    </row>
    <row r="5" spans="1:9" s="45" customFormat="1" ht="30" customHeight="1" x14ac:dyDescent="0.35">
      <c r="A5" s="102" t="s">
        <v>26</v>
      </c>
      <c r="B5" s="102"/>
      <c r="C5" s="102"/>
      <c r="D5" s="102"/>
      <c r="E5" s="102"/>
      <c r="F5" s="102"/>
      <c r="G5" s="47"/>
      <c r="H5" s="47"/>
      <c r="I5" s="47"/>
    </row>
    <row r="6" spans="1:9" s="49" customFormat="1" ht="55.8" customHeight="1" x14ac:dyDescent="0.35">
      <c r="A6" s="97" t="s">
        <v>47</v>
      </c>
      <c r="B6" s="97"/>
      <c r="C6" s="97"/>
      <c r="D6" s="97"/>
      <c r="E6" s="97"/>
      <c r="F6" s="97"/>
      <c r="G6" s="53"/>
      <c r="H6" s="53"/>
      <c r="I6" s="53"/>
    </row>
    <row r="7" spans="1:9" s="49" customFormat="1" ht="48.75" customHeight="1" x14ac:dyDescent="0.35">
      <c r="A7" s="98" t="s">
        <v>9</v>
      </c>
      <c r="B7" s="98"/>
      <c r="E7" s="50"/>
      <c r="F7" s="50"/>
      <c r="G7" s="50"/>
      <c r="H7" s="50"/>
      <c r="I7" s="50"/>
    </row>
    <row r="8" spans="1:9" s="49" customFormat="1" ht="27" customHeight="1" x14ac:dyDescent="0.4">
      <c r="A8" s="51" t="s">
        <v>10</v>
      </c>
      <c r="B8" s="51"/>
      <c r="E8" s="65"/>
      <c r="F8" s="52" t="s">
        <v>27</v>
      </c>
      <c r="G8" s="48"/>
    </row>
    <row r="9" spans="1:9" ht="13.8" customHeight="1" x14ac:dyDescent="0.3">
      <c r="A9" s="95" t="s">
        <v>0</v>
      </c>
      <c r="B9" s="95" t="s">
        <v>1</v>
      </c>
      <c r="C9" s="95" t="s">
        <v>2</v>
      </c>
      <c r="D9" s="95" t="s">
        <v>3</v>
      </c>
      <c r="E9" s="95" t="s">
        <v>4</v>
      </c>
      <c r="F9" s="95"/>
    </row>
    <row r="10" spans="1:9" ht="13.8" customHeight="1" x14ac:dyDescent="0.3">
      <c r="A10" s="95"/>
      <c r="B10" s="95"/>
      <c r="C10" s="95"/>
      <c r="D10" s="95"/>
      <c r="E10" s="95" t="s">
        <v>5</v>
      </c>
      <c r="F10" s="96" t="s">
        <v>6</v>
      </c>
    </row>
    <row r="11" spans="1:9" x14ac:dyDescent="0.3">
      <c r="A11" s="95"/>
      <c r="B11" s="95"/>
      <c r="C11" s="95"/>
      <c r="D11" s="95"/>
      <c r="E11" s="95"/>
      <c r="F11" s="95"/>
    </row>
    <row r="12" spans="1:9" x14ac:dyDescent="0.3">
      <c r="A12" s="92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</row>
    <row r="13" spans="1:9" x14ac:dyDescent="0.3">
      <c r="A13" s="138">
        <v>10000000</v>
      </c>
      <c r="B13" s="139" t="s">
        <v>53</v>
      </c>
      <c r="C13" s="140">
        <f t="shared" ref="C13:C34" si="0">D13+E13</f>
        <v>2694457</v>
      </c>
      <c r="D13" s="140">
        <v>2673857</v>
      </c>
      <c r="E13" s="140">
        <v>20600</v>
      </c>
      <c r="F13" s="140">
        <v>0</v>
      </c>
    </row>
    <row r="14" spans="1:9" ht="27.6" x14ac:dyDescent="0.3">
      <c r="A14" s="138">
        <v>11000000</v>
      </c>
      <c r="B14" s="139" t="s">
        <v>54</v>
      </c>
      <c r="C14" s="140">
        <f t="shared" si="0"/>
        <v>1723900</v>
      </c>
      <c r="D14" s="140">
        <v>1723900</v>
      </c>
      <c r="E14" s="140">
        <v>0</v>
      </c>
      <c r="F14" s="140">
        <v>0</v>
      </c>
    </row>
    <row r="15" spans="1:9" x14ac:dyDescent="0.3">
      <c r="A15" s="138">
        <v>11010000</v>
      </c>
      <c r="B15" s="139" t="s">
        <v>55</v>
      </c>
      <c r="C15" s="140">
        <f t="shared" si="0"/>
        <v>1723900</v>
      </c>
      <c r="D15" s="140">
        <v>1723900</v>
      </c>
      <c r="E15" s="140">
        <v>0</v>
      </c>
      <c r="F15" s="140">
        <v>0</v>
      </c>
    </row>
    <row r="16" spans="1:9" ht="58.2" customHeight="1" x14ac:dyDescent="0.3">
      <c r="A16" s="42">
        <v>11010100</v>
      </c>
      <c r="B16" s="43" t="s">
        <v>56</v>
      </c>
      <c r="C16" s="44">
        <f t="shared" si="0"/>
        <v>1323900</v>
      </c>
      <c r="D16" s="44">
        <v>1323900</v>
      </c>
      <c r="E16" s="44">
        <v>0</v>
      </c>
      <c r="F16" s="44">
        <v>0</v>
      </c>
    </row>
    <row r="17" spans="1:6" ht="84" customHeight="1" x14ac:dyDescent="0.3">
      <c r="A17" s="42">
        <v>11010400</v>
      </c>
      <c r="B17" s="43" t="s">
        <v>57</v>
      </c>
      <c r="C17" s="44">
        <f t="shared" si="0"/>
        <v>400000</v>
      </c>
      <c r="D17" s="44">
        <v>400000</v>
      </c>
      <c r="E17" s="44">
        <v>0</v>
      </c>
      <c r="F17" s="44">
        <v>0</v>
      </c>
    </row>
    <row r="18" spans="1:6" ht="67.8" customHeight="1" x14ac:dyDescent="0.3">
      <c r="A18" s="138">
        <v>14000000</v>
      </c>
      <c r="B18" s="139" t="s">
        <v>58</v>
      </c>
      <c r="C18" s="140">
        <f t="shared" si="0"/>
        <v>900000</v>
      </c>
      <c r="D18" s="140">
        <v>900000</v>
      </c>
      <c r="E18" s="140">
        <v>0</v>
      </c>
      <c r="F18" s="140">
        <v>0</v>
      </c>
    </row>
    <row r="19" spans="1:6" ht="41.4" x14ac:dyDescent="0.3">
      <c r="A19" s="138">
        <v>14030000</v>
      </c>
      <c r="B19" s="139" t="s">
        <v>60</v>
      </c>
      <c r="C19" s="140">
        <f t="shared" si="0"/>
        <v>800000</v>
      </c>
      <c r="D19" s="140">
        <v>800000</v>
      </c>
      <c r="E19" s="140">
        <v>0</v>
      </c>
      <c r="F19" s="140">
        <v>0</v>
      </c>
    </row>
    <row r="20" spans="1:6" x14ac:dyDescent="0.3">
      <c r="A20" s="42">
        <v>14031900</v>
      </c>
      <c r="B20" s="43" t="s">
        <v>59</v>
      </c>
      <c r="C20" s="44">
        <f t="shared" si="0"/>
        <v>800000</v>
      </c>
      <c r="D20" s="44">
        <v>800000</v>
      </c>
      <c r="E20" s="44">
        <v>0</v>
      </c>
      <c r="F20" s="44">
        <v>0</v>
      </c>
    </row>
    <row r="21" spans="1:6" ht="41.4" x14ac:dyDescent="0.3">
      <c r="A21" s="138">
        <v>14040000</v>
      </c>
      <c r="B21" s="139" t="s">
        <v>61</v>
      </c>
      <c r="C21" s="140">
        <f t="shared" si="0"/>
        <v>100000</v>
      </c>
      <c r="D21" s="140">
        <v>100000</v>
      </c>
      <c r="E21" s="140">
        <v>0</v>
      </c>
      <c r="F21" s="140">
        <v>0</v>
      </c>
    </row>
    <row r="22" spans="1:6" ht="110.4" x14ac:dyDescent="0.3">
      <c r="A22" s="42">
        <v>14040100</v>
      </c>
      <c r="B22" s="43" t="s">
        <v>62</v>
      </c>
      <c r="C22" s="44">
        <f t="shared" si="0"/>
        <v>100000</v>
      </c>
      <c r="D22" s="44">
        <v>100000</v>
      </c>
      <c r="E22" s="44">
        <v>0</v>
      </c>
      <c r="F22" s="44">
        <v>0</v>
      </c>
    </row>
    <row r="23" spans="1:6" ht="41.4" x14ac:dyDescent="0.3">
      <c r="A23" s="138">
        <v>18000000</v>
      </c>
      <c r="B23" s="139" t="s">
        <v>63</v>
      </c>
      <c r="C23" s="140">
        <f t="shared" si="0"/>
        <v>49957</v>
      </c>
      <c r="D23" s="140">
        <v>49957</v>
      </c>
      <c r="E23" s="140">
        <v>0</v>
      </c>
      <c r="F23" s="140">
        <v>0</v>
      </c>
    </row>
    <row r="24" spans="1:6" x14ac:dyDescent="0.3">
      <c r="A24" s="138">
        <v>18010000</v>
      </c>
      <c r="B24" s="139" t="s">
        <v>145</v>
      </c>
      <c r="C24" s="140">
        <f t="shared" si="0"/>
        <v>49957</v>
      </c>
      <c r="D24" s="140">
        <v>49957</v>
      </c>
      <c r="E24" s="140">
        <v>0</v>
      </c>
      <c r="F24" s="140">
        <v>0</v>
      </c>
    </row>
    <row r="25" spans="1:6" ht="72" customHeight="1" x14ac:dyDescent="0.3">
      <c r="A25" s="42">
        <v>18010300</v>
      </c>
      <c r="B25" s="43" t="s">
        <v>146</v>
      </c>
      <c r="C25" s="44">
        <f t="shared" si="0"/>
        <v>49957</v>
      </c>
      <c r="D25" s="44">
        <v>49957</v>
      </c>
      <c r="E25" s="44">
        <v>0</v>
      </c>
      <c r="F25" s="44">
        <v>0</v>
      </c>
    </row>
    <row r="26" spans="1:6" x14ac:dyDescent="0.3">
      <c r="A26" s="138">
        <v>19000000</v>
      </c>
      <c r="B26" s="139" t="s">
        <v>147</v>
      </c>
      <c r="C26" s="140">
        <f t="shared" si="0"/>
        <v>20600</v>
      </c>
      <c r="D26" s="140">
        <v>0</v>
      </c>
      <c r="E26" s="140">
        <v>20600</v>
      </c>
      <c r="F26" s="140">
        <v>0</v>
      </c>
    </row>
    <row r="27" spans="1:6" x14ac:dyDescent="0.3">
      <c r="A27" s="138">
        <v>19010000</v>
      </c>
      <c r="B27" s="139" t="s">
        <v>148</v>
      </c>
      <c r="C27" s="140">
        <f t="shared" si="0"/>
        <v>20600</v>
      </c>
      <c r="D27" s="140">
        <v>0</v>
      </c>
      <c r="E27" s="140">
        <v>20600</v>
      </c>
      <c r="F27" s="140">
        <v>0</v>
      </c>
    </row>
    <row r="28" spans="1:6" ht="69" x14ac:dyDescent="0.3">
      <c r="A28" s="42">
        <v>19010100</v>
      </c>
      <c r="B28" s="43" t="s">
        <v>149</v>
      </c>
      <c r="C28" s="44">
        <f t="shared" si="0"/>
        <v>20600</v>
      </c>
      <c r="D28" s="44">
        <v>0</v>
      </c>
      <c r="E28" s="44">
        <v>20600</v>
      </c>
      <c r="F28" s="44">
        <v>0</v>
      </c>
    </row>
    <row r="29" spans="1:6" ht="27.6" x14ac:dyDescent="0.3">
      <c r="A29" s="138"/>
      <c r="B29" s="139" t="s">
        <v>64</v>
      </c>
      <c r="C29" s="140">
        <f t="shared" si="0"/>
        <v>2694457</v>
      </c>
      <c r="D29" s="140">
        <v>2673857</v>
      </c>
      <c r="E29" s="140">
        <v>20600</v>
      </c>
      <c r="F29" s="140">
        <v>0</v>
      </c>
    </row>
    <row r="30" spans="1:6" x14ac:dyDescent="0.3">
      <c r="A30" s="138">
        <v>40000000</v>
      </c>
      <c r="B30" s="139" t="s">
        <v>42</v>
      </c>
      <c r="C30" s="140">
        <f t="shared" si="0"/>
        <v>201000</v>
      </c>
      <c r="D30" s="140">
        <v>0</v>
      </c>
      <c r="E30" s="140">
        <v>201000</v>
      </c>
      <c r="F30" s="140">
        <v>0</v>
      </c>
    </row>
    <row r="31" spans="1:6" x14ac:dyDescent="0.3">
      <c r="A31" s="138">
        <v>41000000</v>
      </c>
      <c r="B31" s="139" t="s">
        <v>43</v>
      </c>
      <c r="C31" s="140">
        <f t="shared" si="0"/>
        <v>201000</v>
      </c>
      <c r="D31" s="140">
        <v>0</v>
      </c>
      <c r="E31" s="140">
        <v>201000</v>
      </c>
      <c r="F31" s="140">
        <v>0</v>
      </c>
    </row>
    <row r="32" spans="1:6" ht="27.6" x14ac:dyDescent="0.3">
      <c r="A32" s="138">
        <v>41030000</v>
      </c>
      <c r="B32" s="139" t="s">
        <v>150</v>
      </c>
      <c r="C32" s="140">
        <f t="shared" si="0"/>
        <v>201000</v>
      </c>
      <c r="D32" s="140">
        <v>0</v>
      </c>
      <c r="E32" s="140">
        <v>201000</v>
      </c>
      <c r="F32" s="140">
        <v>0</v>
      </c>
    </row>
    <row r="33" spans="1:6" ht="27.6" x14ac:dyDescent="0.3">
      <c r="A33" s="42">
        <v>41033900</v>
      </c>
      <c r="B33" s="43" t="s">
        <v>151</v>
      </c>
      <c r="C33" s="44">
        <f t="shared" si="0"/>
        <v>201000</v>
      </c>
      <c r="D33" s="44">
        <v>0</v>
      </c>
      <c r="E33" s="44">
        <v>201000</v>
      </c>
      <c r="F33" s="44">
        <v>0</v>
      </c>
    </row>
    <row r="34" spans="1:6" x14ac:dyDescent="0.3">
      <c r="A34" s="2" t="s">
        <v>8</v>
      </c>
      <c r="B34" s="139" t="s">
        <v>7</v>
      </c>
      <c r="C34" s="140">
        <f t="shared" si="0"/>
        <v>2895457</v>
      </c>
      <c r="D34" s="140">
        <v>2673857</v>
      </c>
      <c r="E34" s="140">
        <v>221600</v>
      </c>
      <c r="F34" s="140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Normal="100" zoomScaleSheetLayoutView="100" workbookViewId="0">
      <selection activeCell="C3" sqref="C3:F3"/>
    </sheetView>
  </sheetViews>
  <sheetFormatPr defaultRowHeight="13.8" x14ac:dyDescent="0.3"/>
  <cols>
    <col min="1" max="1" width="11.33203125" style="149" customWidth="1"/>
    <col min="2" max="2" width="41.109375" style="149" customWidth="1"/>
    <col min="3" max="3" width="14.77734375" style="149" customWidth="1"/>
    <col min="4" max="5" width="14.21875" style="149" customWidth="1"/>
    <col min="6" max="6" width="15.44140625" style="149" customWidth="1"/>
    <col min="7" max="16384" width="8.88671875" style="149"/>
  </cols>
  <sheetData>
    <row r="1" spans="1:9" s="3" customFormat="1" ht="37.5" customHeight="1" x14ac:dyDescent="0.35">
      <c r="C1" s="141" t="s">
        <v>181</v>
      </c>
      <c r="D1" s="141"/>
      <c r="E1" s="141"/>
      <c r="F1" s="141"/>
      <c r="G1" s="141"/>
      <c r="H1" s="4"/>
    </row>
    <row r="2" spans="1:9" s="3" customFormat="1" ht="16.2" customHeight="1" x14ac:dyDescent="0.35">
      <c r="C2" s="141" t="s">
        <v>25</v>
      </c>
      <c r="D2" s="141"/>
      <c r="E2" s="141"/>
      <c r="F2" s="141"/>
      <c r="G2" s="142"/>
      <c r="H2" s="5"/>
      <c r="I2" s="5"/>
    </row>
    <row r="3" spans="1:9" s="3" customFormat="1" ht="15.6" customHeight="1" x14ac:dyDescent="0.35">
      <c r="C3" s="143" t="s">
        <v>191</v>
      </c>
      <c r="D3" s="143"/>
      <c r="E3" s="143"/>
      <c r="F3" s="143"/>
      <c r="G3" s="142"/>
      <c r="H3" s="5"/>
      <c r="I3" s="5"/>
    </row>
    <row r="4" spans="1:9" s="3" customFormat="1" ht="35.25" customHeight="1" x14ac:dyDescent="0.4">
      <c r="C4" s="6"/>
      <c r="D4" s="6"/>
      <c r="E4" s="134"/>
      <c r="F4" s="134"/>
      <c r="G4" s="134"/>
      <c r="H4" s="134"/>
      <c r="I4" s="134"/>
    </row>
    <row r="5" spans="1:9" s="3" customFormat="1" ht="50.25" customHeight="1" x14ac:dyDescent="0.35">
      <c r="A5" s="127" t="s">
        <v>26</v>
      </c>
      <c r="B5" s="127"/>
      <c r="C5" s="127"/>
      <c r="D5" s="127"/>
      <c r="E5" s="127"/>
      <c r="F5" s="127"/>
      <c r="G5" s="5"/>
      <c r="H5" s="5"/>
      <c r="I5" s="5"/>
    </row>
    <row r="6" spans="1:9" s="7" customFormat="1" ht="61.2" customHeight="1" x14ac:dyDescent="0.35">
      <c r="A6" s="128" t="s">
        <v>182</v>
      </c>
      <c r="B6" s="128"/>
      <c r="C6" s="128"/>
      <c r="D6" s="128"/>
      <c r="E6" s="128"/>
      <c r="F6" s="128"/>
      <c r="G6" s="144"/>
      <c r="H6" s="144"/>
      <c r="I6" s="144"/>
    </row>
    <row r="7" spans="1:9" s="7" customFormat="1" ht="48.75" customHeight="1" x14ac:dyDescent="0.35">
      <c r="A7" s="145" t="s">
        <v>9</v>
      </c>
      <c r="B7" s="145"/>
      <c r="E7" s="146"/>
      <c r="F7" s="146"/>
      <c r="G7" s="146"/>
      <c r="H7" s="146"/>
      <c r="I7" s="146"/>
    </row>
    <row r="8" spans="1:9" s="7" customFormat="1" ht="25.2" customHeight="1" x14ac:dyDescent="0.4">
      <c r="A8" s="147" t="s">
        <v>10</v>
      </c>
      <c r="B8" s="147"/>
      <c r="E8" s="93"/>
      <c r="F8" s="148" t="s">
        <v>27</v>
      </c>
      <c r="G8" s="6"/>
    </row>
    <row r="9" spans="1:9" ht="13.8" customHeight="1" x14ac:dyDescent="0.3">
      <c r="A9" s="95" t="s">
        <v>0</v>
      </c>
      <c r="B9" s="95" t="s">
        <v>183</v>
      </c>
      <c r="C9" s="95" t="s">
        <v>2</v>
      </c>
      <c r="D9" s="95" t="s">
        <v>3</v>
      </c>
      <c r="E9" s="95" t="s">
        <v>4</v>
      </c>
      <c r="F9" s="95"/>
    </row>
    <row r="10" spans="1:9" ht="13.8" customHeight="1" x14ac:dyDescent="0.3">
      <c r="A10" s="95"/>
      <c r="B10" s="95"/>
      <c r="C10" s="95"/>
      <c r="D10" s="95"/>
      <c r="E10" s="95" t="s">
        <v>5</v>
      </c>
      <c r="F10" s="95" t="s">
        <v>6</v>
      </c>
    </row>
    <row r="11" spans="1:9" ht="13.8" customHeight="1" x14ac:dyDescent="0.3">
      <c r="A11" s="95"/>
      <c r="B11" s="95"/>
      <c r="C11" s="95"/>
      <c r="D11" s="95"/>
      <c r="E11" s="95"/>
      <c r="F11" s="95"/>
    </row>
    <row r="12" spans="1:9" ht="13.8" customHeight="1" x14ac:dyDescent="0.3">
      <c r="A12" s="92">
        <v>1</v>
      </c>
      <c r="B12" s="92">
        <v>2</v>
      </c>
      <c r="C12" s="92">
        <v>3</v>
      </c>
      <c r="D12" s="92">
        <v>4</v>
      </c>
      <c r="E12" s="92">
        <v>5</v>
      </c>
      <c r="F12" s="92">
        <v>6</v>
      </c>
    </row>
    <row r="13" spans="1:9" x14ac:dyDescent="0.3">
      <c r="A13" s="150" t="s">
        <v>184</v>
      </c>
      <c r="B13" s="151"/>
      <c r="C13" s="151"/>
      <c r="D13" s="151"/>
      <c r="E13" s="151"/>
      <c r="F13" s="152"/>
    </row>
    <row r="14" spans="1:9" x14ac:dyDescent="0.3">
      <c r="A14" s="138">
        <v>200000</v>
      </c>
      <c r="B14" s="139" t="s">
        <v>185</v>
      </c>
      <c r="C14" s="140">
        <f t="shared" ref="C14:C20" si="0">D14+E14</f>
        <v>0</v>
      </c>
      <c r="D14" s="140">
        <v>530110</v>
      </c>
      <c r="E14" s="140">
        <v>-530110</v>
      </c>
      <c r="F14" s="140">
        <v>-530110</v>
      </c>
    </row>
    <row r="15" spans="1:9" x14ac:dyDescent="0.3">
      <c r="A15" s="138">
        <v>203000</v>
      </c>
      <c r="B15" s="139" t="s">
        <v>192</v>
      </c>
      <c r="C15" s="140">
        <f t="shared" si="0"/>
        <v>0</v>
      </c>
      <c r="D15" s="140">
        <v>0</v>
      </c>
      <c r="E15" s="140">
        <v>0</v>
      </c>
      <c r="F15" s="140">
        <v>0</v>
      </c>
    </row>
    <row r="16" spans="1:9" x14ac:dyDescent="0.3">
      <c r="A16" s="42">
        <v>203410</v>
      </c>
      <c r="B16" s="43" t="s">
        <v>193</v>
      </c>
      <c r="C16" s="44">
        <f t="shared" si="0"/>
        <v>530110</v>
      </c>
      <c r="D16" s="44">
        <v>530110</v>
      </c>
      <c r="E16" s="44">
        <v>0</v>
      </c>
      <c r="F16" s="44">
        <v>0</v>
      </c>
    </row>
    <row r="17" spans="1:6" ht="21" customHeight="1" x14ac:dyDescent="0.3">
      <c r="A17" s="42">
        <v>203420</v>
      </c>
      <c r="B17" s="43" t="s">
        <v>194</v>
      </c>
      <c r="C17" s="44">
        <f t="shared" si="0"/>
        <v>-530110</v>
      </c>
      <c r="D17" s="44">
        <v>-530110</v>
      </c>
      <c r="E17" s="44">
        <v>0</v>
      </c>
      <c r="F17" s="44">
        <v>0</v>
      </c>
    </row>
    <row r="18" spans="1:6" ht="27.6" x14ac:dyDescent="0.3">
      <c r="A18" s="138">
        <v>208000</v>
      </c>
      <c r="B18" s="139" t="s">
        <v>186</v>
      </c>
      <c r="C18" s="140">
        <f t="shared" si="0"/>
        <v>0</v>
      </c>
      <c r="D18" s="140">
        <v>530110</v>
      </c>
      <c r="E18" s="140">
        <v>-530110</v>
      </c>
      <c r="F18" s="140">
        <v>-530110</v>
      </c>
    </row>
    <row r="19" spans="1:6" ht="27.6" x14ac:dyDescent="0.3">
      <c r="A19" s="42">
        <v>208320</v>
      </c>
      <c r="B19" s="43" t="s">
        <v>195</v>
      </c>
      <c r="C19" s="44">
        <f t="shared" si="0"/>
        <v>0</v>
      </c>
      <c r="D19" s="44">
        <v>530110</v>
      </c>
      <c r="E19" s="44">
        <v>-530110</v>
      </c>
      <c r="F19" s="44">
        <v>-530110</v>
      </c>
    </row>
    <row r="20" spans="1:6" x14ac:dyDescent="0.3">
      <c r="A20" s="2" t="s">
        <v>8</v>
      </c>
      <c r="B20" s="139" t="s">
        <v>187</v>
      </c>
      <c r="C20" s="140">
        <f t="shared" si="0"/>
        <v>0</v>
      </c>
      <c r="D20" s="140">
        <v>530110</v>
      </c>
      <c r="E20" s="140">
        <v>-530110</v>
      </c>
      <c r="F20" s="140">
        <v>-530110</v>
      </c>
    </row>
    <row r="21" spans="1:6" x14ac:dyDescent="0.3">
      <c r="A21" s="150" t="s">
        <v>188</v>
      </c>
      <c r="B21" s="151"/>
      <c r="C21" s="151"/>
      <c r="D21" s="151"/>
      <c r="E21" s="151"/>
      <c r="F21" s="152"/>
    </row>
    <row r="22" spans="1:6" x14ac:dyDescent="0.3">
      <c r="A22" s="138">
        <v>600000</v>
      </c>
      <c r="B22" s="139" t="s">
        <v>189</v>
      </c>
      <c r="C22" s="140">
        <f t="shared" ref="C22:C27" si="1">D22+E22</f>
        <v>0</v>
      </c>
      <c r="D22" s="140">
        <v>530110</v>
      </c>
      <c r="E22" s="140">
        <v>-530110</v>
      </c>
      <c r="F22" s="140">
        <v>-530110</v>
      </c>
    </row>
    <row r="23" spans="1:6" x14ac:dyDescent="0.3">
      <c r="A23" s="138">
        <v>602000</v>
      </c>
      <c r="B23" s="139" t="s">
        <v>190</v>
      </c>
      <c r="C23" s="140">
        <f t="shared" si="1"/>
        <v>0</v>
      </c>
      <c r="D23" s="140">
        <v>530110</v>
      </c>
      <c r="E23" s="140">
        <v>-530110</v>
      </c>
      <c r="F23" s="140">
        <v>-530110</v>
      </c>
    </row>
    <row r="24" spans="1:6" ht="27.6" x14ac:dyDescent="0.3">
      <c r="A24" s="42">
        <v>602302</v>
      </c>
      <c r="B24" s="43" t="s">
        <v>195</v>
      </c>
      <c r="C24" s="44">
        <f t="shared" si="1"/>
        <v>0</v>
      </c>
      <c r="D24" s="44">
        <v>530110</v>
      </c>
      <c r="E24" s="44">
        <v>-530110</v>
      </c>
      <c r="F24" s="44">
        <v>-530110</v>
      </c>
    </row>
    <row r="25" spans="1:6" ht="27.6" x14ac:dyDescent="0.3">
      <c r="A25" s="138">
        <v>603000</v>
      </c>
      <c r="B25" s="139" t="s">
        <v>196</v>
      </c>
      <c r="C25" s="140">
        <f t="shared" si="1"/>
        <v>0</v>
      </c>
      <c r="D25" s="140">
        <v>0</v>
      </c>
      <c r="E25" s="140">
        <v>0</v>
      </c>
      <c r="F25" s="140">
        <v>0</v>
      </c>
    </row>
    <row r="26" spans="1:6" ht="27.6" x14ac:dyDescent="0.3">
      <c r="A26" s="42">
        <v>603000</v>
      </c>
      <c r="B26" s="43" t="s">
        <v>196</v>
      </c>
      <c r="C26" s="44">
        <f t="shared" si="1"/>
        <v>0</v>
      </c>
      <c r="D26" s="44">
        <v>0</v>
      </c>
      <c r="E26" s="44">
        <v>0</v>
      </c>
      <c r="F26" s="44">
        <v>0</v>
      </c>
    </row>
    <row r="27" spans="1:6" x14ac:dyDescent="0.3">
      <c r="A27" s="2" t="s">
        <v>8</v>
      </c>
      <c r="B27" s="139" t="s">
        <v>187</v>
      </c>
      <c r="C27" s="140">
        <f t="shared" si="1"/>
        <v>0</v>
      </c>
      <c r="D27" s="140">
        <v>530110</v>
      </c>
      <c r="E27" s="140">
        <v>-530110</v>
      </c>
      <c r="F27" s="140">
        <v>-530110</v>
      </c>
    </row>
  </sheetData>
  <mergeCells count="16">
    <mergeCell ref="A13:F13"/>
    <mergeCell ref="A21:F21"/>
    <mergeCell ref="A7:B7"/>
    <mergeCell ref="A9:A11"/>
    <mergeCell ref="B9:B11"/>
    <mergeCell ref="C9:C11"/>
    <mergeCell ref="D9:D11"/>
    <mergeCell ref="E9:F9"/>
    <mergeCell ref="E10:E11"/>
    <mergeCell ref="F10:F11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topLeftCell="A37" zoomScale="80" zoomScaleNormal="100" zoomScaleSheetLayoutView="80" workbookViewId="0">
      <selection activeCell="A48" sqref="A48:D48"/>
    </sheetView>
  </sheetViews>
  <sheetFormatPr defaultRowHeight="13.8" x14ac:dyDescent="0.3"/>
  <cols>
    <col min="1" max="3" width="12.109375" style="1" customWidth="1"/>
    <col min="4" max="4" width="40.77734375" style="1" customWidth="1"/>
    <col min="5" max="16" width="13.77734375" style="1" customWidth="1"/>
    <col min="17" max="16384" width="8.88671875" style="1"/>
  </cols>
  <sheetData>
    <row r="1" spans="1:16" s="45" customFormat="1" ht="37.5" customHeight="1" x14ac:dyDescent="0.35">
      <c r="H1" s="46"/>
      <c r="L1" s="103" t="s">
        <v>144</v>
      </c>
      <c r="M1" s="103"/>
      <c r="N1" s="103"/>
      <c r="O1" s="103"/>
      <c r="P1" s="103"/>
    </row>
    <row r="2" spans="1:16" s="45" customFormat="1" ht="16.2" customHeight="1" x14ac:dyDescent="0.35">
      <c r="H2" s="47"/>
      <c r="I2" s="47"/>
      <c r="L2" s="103" t="s">
        <v>25</v>
      </c>
      <c r="M2" s="103"/>
      <c r="N2" s="103"/>
      <c r="O2" s="103"/>
      <c r="P2" s="67"/>
    </row>
    <row r="3" spans="1:16" s="45" customFormat="1" ht="27.6" customHeight="1" x14ac:dyDescent="0.35">
      <c r="H3" s="47"/>
      <c r="I3" s="47"/>
      <c r="L3" s="104" t="s">
        <v>180</v>
      </c>
      <c r="M3" s="104"/>
      <c r="N3" s="104"/>
      <c r="O3" s="104"/>
      <c r="P3" s="67"/>
    </row>
    <row r="4" spans="1:16" s="45" customFormat="1" ht="6" customHeight="1" x14ac:dyDescent="0.4">
      <c r="C4" s="48"/>
      <c r="D4" s="48"/>
      <c r="E4" s="101"/>
      <c r="F4" s="101"/>
      <c r="G4" s="101"/>
      <c r="H4" s="101"/>
      <c r="I4" s="101"/>
    </row>
    <row r="5" spans="1:16" s="45" customFormat="1" ht="18.600000000000001" customHeight="1" x14ac:dyDescent="0.3">
      <c r="A5" s="102" t="s">
        <v>26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6" s="49" customFormat="1" ht="39.6" customHeight="1" x14ac:dyDescent="0.35">
      <c r="A6" s="97" t="s">
        <v>52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s="49" customFormat="1" ht="48.75" customHeight="1" x14ac:dyDescent="0.35">
      <c r="A7" s="98" t="s">
        <v>9</v>
      </c>
      <c r="B7" s="98"/>
      <c r="E7" s="50"/>
      <c r="F7" s="50"/>
      <c r="G7" s="50"/>
      <c r="H7" s="50"/>
      <c r="I7" s="50"/>
    </row>
    <row r="8" spans="1:16" s="49" customFormat="1" ht="27" customHeight="1" x14ac:dyDescent="0.4">
      <c r="A8" s="51" t="s">
        <v>10</v>
      </c>
      <c r="B8" s="51"/>
      <c r="E8" s="65"/>
      <c r="G8" s="48"/>
    </row>
    <row r="10" spans="1:16" ht="15.6" x14ac:dyDescent="0.3">
      <c r="P10" s="52" t="s">
        <v>27</v>
      </c>
    </row>
    <row r="11" spans="1:16" ht="13.8" customHeight="1" x14ac:dyDescent="0.3">
      <c r="A11" s="154" t="s">
        <v>11</v>
      </c>
      <c r="B11" s="154" t="s">
        <v>12</v>
      </c>
      <c r="C11" s="154" t="s">
        <v>13</v>
      </c>
      <c r="D11" s="95" t="s">
        <v>14</v>
      </c>
      <c r="E11" s="95" t="s">
        <v>3</v>
      </c>
      <c r="F11" s="95"/>
      <c r="G11" s="95"/>
      <c r="H11" s="95"/>
      <c r="I11" s="95"/>
      <c r="J11" s="95" t="s">
        <v>4</v>
      </c>
      <c r="K11" s="95"/>
      <c r="L11" s="95"/>
      <c r="M11" s="95"/>
      <c r="N11" s="95"/>
      <c r="O11" s="95"/>
      <c r="P11" s="95" t="s">
        <v>15</v>
      </c>
    </row>
    <row r="12" spans="1:16" ht="13.8" customHeight="1" x14ac:dyDescent="0.3">
      <c r="A12" s="95"/>
      <c r="B12" s="95"/>
      <c r="C12" s="95"/>
      <c r="D12" s="95"/>
      <c r="E12" s="95" t="s">
        <v>5</v>
      </c>
      <c r="F12" s="95" t="s">
        <v>16</v>
      </c>
      <c r="G12" s="95" t="s">
        <v>17</v>
      </c>
      <c r="H12" s="95"/>
      <c r="I12" s="95" t="s">
        <v>18</v>
      </c>
      <c r="J12" s="95" t="s">
        <v>5</v>
      </c>
      <c r="K12" s="95" t="s">
        <v>6</v>
      </c>
      <c r="L12" s="95" t="s">
        <v>16</v>
      </c>
      <c r="M12" s="95" t="s">
        <v>17</v>
      </c>
      <c r="N12" s="95"/>
      <c r="O12" s="95" t="s">
        <v>18</v>
      </c>
      <c r="P12" s="95"/>
    </row>
    <row r="13" spans="1:16" ht="13.8" customHeight="1" x14ac:dyDescent="0.3">
      <c r="A13" s="95"/>
      <c r="B13" s="95"/>
      <c r="C13" s="95"/>
      <c r="D13" s="95"/>
      <c r="E13" s="95"/>
      <c r="F13" s="95"/>
      <c r="G13" s="95" t="s">
        <v>19</v>
      </c>
      <c r="H13" s="95" t="s">
        <v>20</v>
      </c>
      <c r="I13" s="95"/>
      <c r="J13" s="95"/>
      <c r="K13" s="95"/>
      <c r="L13" s="95"/>
      <c r="M13" s="95" t="s">
        <v>19</v>
      </c>
      <c r="N13" s="95" t="s">
        <v>20</v>
      </c>
      <c r="O13" s="95"/>
      <c r="P13" s="95"/>
    </row>
    <row r="14" spans="1:16" ht="44.25" customHeight="1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3">
      <c r="A15" s="92">
        <v>1</v>
      </c>
      <c r="B15" s="92">
        <v>2</v>
      </c>
      <c r="C15" s="92">
        <v>3</v>
      </c>
      <c r="D15" s="92">
        <v>4</v>
      </c>
      <c r="E15" s="92">
        <v>5</v>
      </c>
      <c r="F15" s="92">
        <v>6</v>
      </c>
      <c r="G15" s="92">
        <v>7</v>
      </c>
      <c r="H15" s="92">
        <v>8</v>
      </c>
      <c r="I15" s="92">
        <v>9</v>
      </c>
      <c r="J15" s="92">
        <v>10</v>
      </c>
      <c r="K15" s="92">
        <v>11</v>
      </c>
      <c r="L15" s="92">
        <v>12</v>
      </c>
      <c r="M15" s="92">
        <v>13</v>
      </c>
      <c r="N15" s="92">
        <v>14</v>
      </c>
      <c r="O15" s="92">
        <v>15</v>
      </c>
      <c r="P15" s="92">
        <v>16</v>
      </c>
    </row>
    <row r="16" spans="1:16" x14ac:dyDescent="0.3">
      <c r="A16" s="155" t="s">
        <v>65</v>
      </c>
      <c r="B16" s="156"/>
      <c r="C16" s="157"/>
      <c r="D16" s="158" t="s">
        <v>66</v>
      </c>
      <c r="E16" s="159">
        <v>904884</v>
      </c>
      <c r="F16" s="159">
        <v>712272</v>
      </c>
      <c r="G16" s="159">
        <v>0</v>
      </c>
      <c r="H16" s="159">
        <v>66705</v>
      </c>
      <c r="I16" s="159">
        <v>192612</v>
      </c>
      <c r="J16" s="159">
        <v>-109510</v>
      </c>
      <c r="K16" s="159">
        <v>-130110</v>
      </c>
      <c r="L16" s="159">
        <v>20600</v>
      </c>
      <c r="M16" s="159">
        <v>0</v>
      </c>
      <c r="N16" s="159">
        <v>0</v>
      </c>
      <c r="O16" s="159">
        <v>-130110</v>
      </c>
      <c r="P16" s="159">
        <f t="shared" ref="P16:P50" si="0">E16+J16</f>
        <v>795374</v>
      </c>
    </row>
    <row r="17" spans="1:16" x14ac:dyDescent="0.3">
      <c r="A17" s="155" t="s">
        <v>67</v>
      </c>
      <c r="B17" s="156"/>
      <c r="C17" s="157"/>
      <c r="D17" s="158" t="s">
        <v>66</v>
      </c>
      <c r="E17" s="159">
        <v>904884</v>
      </c>
      <c r="F17" s="159">
        <v>712272</v>
      </c>
      <c r="G17" s="159">
        <v>0</v>
      </c>
      <c r="H17" s="159">
        <v>66705</v>
      </c>
      <c r="I17" s="159">
        <v>192612</v>
      </c>
      <c r="J17" s="159">
        <v>-109510</v>
      </c>
      <c r="K17" s="159">
        <v>-130110</v>
      </c>
      <c r="L17" s="159">
        <v>20600</v>
      </c>
      <c r="M17" s="159">
        <v>0</v>
      </c>
      <c r="N17" s="159">
        <v>0</v>
      </c>
      <c r="O17" s="159">
        <v>-130110</v>
      </c>
      <c r="P17" s="159">
        <f t="shared" si="0"/>
        <v>795374</v>
      </c>
    </row>
    <row r="18" spans="1:16" ht="76.2" customHeight="1" x14ac:dyDescent="0.3">
      <c r="A18" s="54" t="s">
        <v>197</v>
      </c>
      <c r="B18" s="54" t="s">
        <v>198</v>
      </c>
      <c r="C18" s="55" t="s">
        <v>68</v>
      </c>
      <c r="D18" s="56" t="s">
        <v>199</v>
      </c>
      <c r="E18" s="56">
        <v>10000</v>
      </c>
      <c r="F18" s="56">
        <v>10000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f t="shared" si="0"/>
        <v>10000</v>
      </c>
    </row>
    <row r="19" spans="1:16" x14ac:dyDescent="0.3">
      <c r="A19" s="54" t="s">
        <v>200</v>
      </c>
      <c r="B19" s="54" t="s">
        <v>69</v>
      </c>
      <c r="C19" s="55" t="s">
        <v>201</v>
      </c>
      <c r="D19" s="56" t="s">
        <v>202</v>
      </c>
      <c r="E19" s="56">
        <v>60000</v>
      </c>
      <c r="F19" s="56">
        <v>60000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f t="shared" si="0"/>
        <v>60000</v>
      </c>
    </row>
    <row r="20" spans="1:16" ht="55.2" customHeight="1" x14ac:dyDescent="0.3">
      <c r="A20" s="54" t="s">
        <v>70</v>
      </c>
      <c r="B20" s="54" t="s">
        <v>71</v>
      </c>
      <c r="C20" s="55" t="s">
        <v>72</v>
      </c>
      <c r="D20" s="56" t="s">
        <v>73</v>
      </c>
      <c r="E20" s="56">
        <v>25000</v>
      </c>
      <c r="F20" s="56">
        <v>25000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f t="shared" si="0"/>
        <v>25000</v>
      </c>
    </row>
    <row r="21" spans="1:16" ht="57" customHeight="1" x14ac:dyDescent="0.3">
      <c r="A21" s="54" t="s">
        <v>152</v>
      </c>
      <c r="B21" s="54" t="s">
        <v>153</v>
      </c>
      <c r="C21" s="55" t="s">
        <v>72</v>
      </c>
      <c r="D21" s="56" t="s">
        <v>154</v>
      </c>
      <c r="E21" s="56">
        <v>1500</v>
      </c>
      <c r="F21" s="56">
        <v>1500</v>
      </c>
      <c r="G21" s="56">
        <v>0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f t="shared" si="0"/>
        <v>1500</v>
      </c>
    </row>
    <row r="22" spans="1:16" ht="70.2" customHeight="1" x14ac:dyDescent="0.3">
      <c r="A22" s="54" t="s">
        <v>155</v>
      </c>
      <c r="B22" s="54" t="s">
        <v>156</v>
      </c>
      <c r="C22" s="55" t="s">
        <v>74</v>
      </c>
      <c r="D22" s="56" t="s">
        <v>157</v>
      </c>
      <c r="E22" s="56">
        <v>308460</v>
      </c>
      <c r="F22" s="56">
        <v>308460</v>
      </c>
      <c r="G22" s="56">
        <v>0</v>
      </c>
      <c r="H22" s="56">
        <v>8460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f t="shared" si="0"/>
        <v>308460</v>
      </c>
    </row>
    <row r="23" spans="1:16" ht="93" customHeight="1" x14ac:dyDescent="0.3">
      <c r="A23" s="54" t="s">
        <v>203</v>
      </c>
      <c r="B23" s="54" t="s">
        <v>204</v>
      </c>
      <c r="C23" s="55" t="s">
        <v>74</v>
      </c>
      <c r="D23" s="56" t="s">
        <v>205</v>
      </c>
      <c r="E23" s="56">
        <v>0</v>
      </c>
      <c r="F23" s="56">
        <v>0</v>
      </c>
      <c r="G23" s="56">
        <v>0</v>
      </c>
      <c r="H23" s="56">
        <v>-3755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f t="shared" si="0"/>
        <v>0</v>
      </c>
    </row>
    <row r="24" spans="1:16" ht="82.2" customHeight="1" x14ac:dyDescent="0.3">
      <c r="A24" s="54" t="s">
        <v>75</v>
      </c>
      <c r="B24" s="54" t="s">
        <v>76</v>
      </c>
      <c r="C24" s="55" t="s">
        <v>77</v>
      </c>
      <c r="D24" s="56" t="s">
        <v>78</v>
      </c>
      <c r="E24" s="56">
        <v>-100000</v>
      </c>
      <c r="F24" s="56">
        <v>-100000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f t="shared" si="0"/>
        <v>-100000</v>
      </c>
    </row>
    <row r="25" spans="1:16" ht="27.6" x14ac:dyDescent="0.3">
      <c r="A25" s="54" t="s">
        <v>80</v>
      </c>
      <c r="B25" s="54" t="s">
        <v>81</v>
      </c>
      <c r="C25" s="55" t="s">
        <v>79</v>
      </c>
      <c r="D25" s="56" t="s">
        <v>82</v>
      </c>
      <c r="E25" s="56">
        <v>223000</v>
      </c>
      <c r="F25" s="56">
        <v>223000</v>
      </c>
      <c r="G25" s="56">
        <v>0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f t="shared" si="0"/>
        <v>223000</v>
      </c>
    </row>
    <row r="26" spans="1:16" ht="55.2" x14ac:dyDescent="0.3">
      <c r="A26" s="54" t="s">
        <v>83</v>
      </c>
      <c r="B26" s="54" t="s">
        <v>84</v>
      </c>
      <c r="C26" s="55" t="s">
        <v>85</v>
      </c>
      <c r="D26" s="56" t="s">
        <v>86</v>
      </c>
      <c r="E26" s="56">
        <v>192612</v>
      </c>
      <c r="F26" s="56">
        <v>0</v>
      </c>
      <c r="G26" s="56">
        <v>0</v>
      </c>
      <c r="H26" s="56">
        <v>0</v>
      </c>
      <c r="I26" s="56">
        <v>192612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f t="shared" si="0"/>
        <v>192612</v>
      </c>
    </row>
    <row r="27" spans="1:16" x14ac:dyDescent="0.3">
      <c r="A27" s="54" t="s">
        <v>87</v>
      </c>
      <c r="B27" s="54" t="s">
        <v>88</v>
      </c>
      <c r="C27" s="55" t="s">
        <v>85</v>
      </c>
      <c r="D27" s="56" t="s">
        <v>89</v>
      </c>
      <c r="E27" s="56">
        <v>129000</v>
      </c>
      <c r="F27" s="56">
        <v>129000</v>
      </c>
      <c r="G27" s="56">
        <v>0</v>
      </c>
      <c r="H27" s="56">
        <v>62000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f t="shared" si="0"/>
        <v>129000</v>
      </c>
    </row>
    <row r="28" spans="1:16" x14ac:dyDescent="0.3">
      <c r="A28" s="54" t="s">
        <v>206</v>
      </c>
      <c r="B28" s="54" t="s">
        <v>207</v>
      </c>
      <c r="C28" s="55" t="s">
        <v>85</v>
      </c>
      <c r="D28" s="56" t="s">
        <v>208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-130110</v>
      </c>
      <c r="K28" s="56">
        <v>-130110</v>
      </c>
      <c r="L28" s="56">
        <v>0</v>
      </c>
      <c r="M28" s="56">
        <v>0</v>
      </c>
      <c r="N28" s="56">
        <v>0</v>
      </c>
      <c r="O28" s="56">
        <v>-130110</v>
      </c>
      <c r="P28" s="56">
        <f t="shared" si="0"/>
        <v>-130110</v>
      </c>
    </row>
    <row r="29" spans="1:16" ht="27.6" x14ac:dyDescent="0.3">
      <c r="A29" s="54" t="s">
        <v>209</v>
      </c>
      <c r="B29" s="54" t="s">
        <v>210</v>
      </c>
      <c r="C29" s="55" t="s">
        <v>211</v>
      </c>
      <c r="D29" s="56" t="s">
        <v>212</v>
      </c>
      <c r="E29" s="56">
        <v>55312</v>
      </c>
      <c r="F29" s="56">
        <v>55312</v>
      </c>
      <c r="G29" s="56">
        <v>0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f t="shared" si="0"/>
        <v>55312</v>
      </c>
    </row>
    <row r="30" spans="1:16" ht="27.6" x14ac:dyDescent="0.3">
      <c r="A30" s="54" t="s">
        <v>158</v>
      </c>
      <c r="B30" s="54" t="s">
        <v>159</v>
      </c>
      <c r="C30" s="55" t="s">
        <v>90</v>
      </c>
      <c r="D30" s="56" t="s">
        <v>160</v>
      </c>
      <c r="E30" s="56">
        <v>0</v>
      </c>
      <c r="F30" s="56">
        <v>0</v>
      </c>
      <c r="G30" s="56">
        <v>0</v>
      </c>
      <c r="H30" s="56">
        <v>0</v>
      </c>
      <c r="I30" s="56">
        <v>0</v>
      </c>
      <c r="J30" s="56">
        <v>20600</v>
      </c>
      <c r="K30" s="56">
        <v>0</v>
      </c>
      <c r="L30" s="56">
        <v>20600</v>
      </c>
      <c r="M30" s="56">
        <v>0</v>
      </c>
      <c r="N30" s="56">
        <v>0</v>
      </c>
      <c r="O30" s="56">
        <v>0</v>
      </c>
      <c r="P30" s="56">
        <f t="shared" si="0"/>
        <v>20600</v>
      </c>
    </row>
    <row r="31" spans="1:16" ht="27.6" x14ac:dyDescent="0.3">
      <c r="A31" s="155" t="s">
        <v>21</v>
      </c>
      <c r="B31" s="156"/>
      <c r="C31" s="157"/>
      <c r="D31" s="158" t="s">
        <v>22</v>
      </c>
      <c r="E31" s="159">
        <v>2033003</v>
      </c>
      <c r="F31" s="159">
        <v>2033003</v>
      </c>
      <c r="G31" s="159">
        <v>558850</v>
      </c>
      <c r="H31" s="159">
        <v>373200</v>
      </c>
      <c r="I31" s="159">
        <v>0</v>
      </c>
      <c r="J31" s="159">
        <v>-199000</v>
      </c>
      <c r="K31" s="159">
        <v>-400000</v>
      </c>
      <c r="L31" s="159">
        <v>201000</v>
      </c>
      <c r="M31" s="159">
        <v>0</v>
      </c>
      <c r="N31" s="159">
        <v>0</v>
      </c>
      <c r="O31" s="159">
        <v>-400000</v>
      </c>
      <c r="P31" s="159">
        <f t="shared" si="0"/>
        <v>1834003</v>
      </c>
    </row>
    <row r="32" spans="1:16" ht="27.6" x14ac:dyDescent="0.3">
      <c r="A32" s="155" t="s">
        <v>23</v>
      </c>
      <c r="B32" s="156"/>
      <c r="C32" s="157"/>
      <c r="D32" s="158" t="s">
        <v>22</v>
      </c>
      <c r="E32" s="159">
        <v>2033003</v>
      </c>
      <c r="F32" s="159">
        <v>2033003</v>
      </c>
      <c r="G32" s="159">
        <v>558850</v>
      </c>
      <c r="H32" s="159">
        <v>373200</v>
      </c>
      <c r="I32" s="159">
        <v>0</v>
      </c>
      <c r="J32" s="159">
        <v>-199000</v>
      </c>
      <c r="K32" s="159">
        <v>-400000</v>
      </c>
      <c r="L32" s="159">
        <v>201000</v>
      </c>
      <c r="M32" s="159">
        <v>0</v>
      </c>
      <c r="N32" s="159">
        <v>0</v>
      </c>
      <c r="O32" s="159">
        <v>-400000</v>
      </c>
      <c r="P32" s="159">
        <f t="shared" si="0"/>
        <v>1834003</v>
      </c>
    </row>
    <row r="33" spans="1:16" x14ac:dyDescent="0.3">
      <c r="A33" s="54" t="s">
        <v>93</v>
      </c>
      <c r="B33" s="54" t="s">
        <v>77</v>
      </c>
      <c r="C33" s="55" t="s">
        <v>94</v>
      </c>
      <c r="D33" s="56" t="s">
        <v>95</v>
      </c>
      <c r="E33" s="56">
        <v>511600</v>
      </c>
      <c r="F33" s="56">
        <v>511600</v>
      </c>
      <c r="G33" s="56">
        <v>0</v>
      </c>
      <c r="H33" s="56">
        <v>138000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f t="shared" si="0"/>
        <v>511600</v>
      </c>
    </row>
    <row r="34" spans="1:16" ht="41.4" x14ac:dyDescent="0.3">
      <c r="A34" s="54" t="s">
        <v>96</v>
      </c>
      <c r="B34" s="54" t="s">
        <v>97</v>
      </c>
      <c r="C34" s="55" t="s">
        <v>98</v>
      </c>
      <c r="D34" s="56" t="s">
        <v>99</v>
      </c>
      <c r="E34" s="56">
        <v>1442463</v>
      </c>
      <c r="F34" s="56">
        <v>1442463</v>
      </c>
      <c r="G34" s="56">
        <v>558850</v>
      </c>
      <c r="H34" s="56">
        <v>195000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f t="shared" si="0"/>
        <v>1442463</v>
      </c>
    </row>
    <row r="35" spans="1:16" ht="41.4" x14ac:dyDescent="0.3">
      <c r="A35" s="54" t="s">
        <v>161</v>
      </c>
      <c r="B35" s="54" t="s">
        <v>72</v>
      </c>
      <c r="C35" s="55" t="s">
        <v>162</v>
      </c>
      <c r="D35" s="56" t="s">
        <v>163</v>
      </c>
      <c r="E35" s="56">
        <v>5000</v>
      </c>
      <c r="F35" s="56">
        <v>5000</v>
      </c>
      <c r="G35" s="56">
        <v>0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f t="shared" si="0"/>
        <v>5000</v>
      </c>
    </row>
    <row r="36" spans="1:16" ht="27.6" x14ac:dyDescent="0.3">
      <c r="A36" s="54" t="s">
        <v>100</v>
      </c>
      <c r="B36" s="54" t="s">
        <v>101</v>
      </c>
      <c r="C36" s="55" t="s">
        <v>45</v>
      </c>
      <c r="D36" s="56" t="s">
        <v>102</v>
      </c>
      <c r="E36" s="56">
        <v>3500</v>
      </c>
      <c r="F36" s="56">
        <v>3500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f t="shared" si="0"/>
        <v>3500</v>
      </c>
    </row>
    <row r="37" spans="1:16" ht="45.6" customHeight="1" x14ac:dyDescent="0.3">
      <c r="A37" s="54" t="s">
        <v>164</v>
      </c>
      <c r="B37" s="54" t="s">
        <v>165</v>
      </c>
      <c r="C37" s="55" t="s">
        <v>45</v>
      </c>
      <c r="D37" s="56" t="s">
        <v>166</v>
      </c>
      <c r="E37" s="56">
        <v>7240</v>
      </c>
      <c r="F37" s="56">
        <v>7240</v>
      </c>
      <c r="G37" s="56">
        <v>0</v>
      </c>
      <c r="H37" s="56">
        <v>0</v>
      </c>
      <c r="I37" s="56">
        <v>0</v>
      </c>
      <c r="J37" s="56">
        <v>-400000</v>
      </c>
      <c r="K37" s="56">
        <v>-400000</v>
      </c>
      <c r="L37" s="56">
        <v>0</v>
      </c>
      <c r="M37" s="56">
        <v>0</v>
      </c>
      <c r="N37" s="56">
        <v>0</v>
      </c>
      <c r="O37" s="56">
        <v>-400000</v>
      </c>
      <c r="P37" s="56">
        <f t="shared" si="0"/>
        <v>-392760</v>
      </c>
    </row>
    <row r="38" spans="1:16" ht="69" x14ac:dyDescent="0.3">
      <c r="A38" s="54" t="s">
        <v>213</v>
      </c>
      <c r="B38" s="54" t="s">
        <v>214</v>
      </c>
      <c r="C38" s="55" t="s">
        <v>45</v>
      </c>
      <c r="D38" s="56" t="s">
        <v>215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201000</v>
      </c>
      <c r="K38" s="56">
        <v>0</v>
      </c>
      <c r="L38" s="56">
        <v>201000</v>
      </c>
      <c r="M38" s="56">
        <v>0</v>
      </c>
      <c r="N38" s="56">
        <v>0</v>
      </c>
      <c r="O38" s="56">
        <v>0</v>
      </c>
      <c r="P38" s="56">
        <f t="shared" si="0"/>
        <v>201000</v>
      </c>
    </row>
    <row r="39" spans="1:16" ht="41.4" x14ac:dyDescent="0.3">
      <c r="A39" s="54" t="s">
        <v>103</v>
      </c>
      <c r="B39" s="54" t="s">
        <v>104</v>
      </c>
      <c r="C39" s="55" t="s">
        <v>105</v>
      </c>
      <c r="D39" s="56" t="s">
        <v>106</v>
      </c>
      <c r="E39" s="56">
        <v>60200</v>
      </c>
      <c r="F39" s="56">
        <v>60200</v>
      </c>
      <c r="G39" s="56">
        <v>0</v>
      </c>
      <c r="H39" s="56">
        <v>40200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f t="shared" si="0"/>
        <v>60200</v>
      </c>
    </row>
    <row r="40" spans="1:16" ht="27.6" x14ac:dyDescent="0.3">
      <c r="A40" s="54" t="s">
        <v>167</v>
      </c>
      <c r="B40" s="54" t="s">
        <v>168</v>
      </c>
      <c r="C40" s="55" t="s">
        <v>169</v>
      </c>
      <c r="D40" s="56" t="s">
        <v>170</v>
      </c>
      <c r="E40" s="56">
        <v>3000</v>
      </c>
      <c r="F40" s="56">
        <v>3000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f t="shared" si="0"/>
        <v>3000</v>
      </c>
    </row>
    <row r="41" spans="1:16" ht="27.6" x14ac:dyDescent="0.3">
      <c r="A41" s="155" t="s">
        <v>171</v>
      </c>
      <c r="B41" s="156"/>
      <c r="C41" s="157"/>
      <c r="D41" s="158" t="s">
        <v>172</v>
      </c>
      <c r="E41" s="159">
        <v>2000</v>
      </c>
      <c r="F41" s="159">
        <v>2000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59">
        <v>0</v>
      </c>
      <c r="N41" s="159">
        <v>0</v>
      </c>
      <c r="O41" s="159">
        <v>0</v>
      </c>
      <c r="P41" s="159">
        <f t="shared" si="0"/>
        <v>2000</v>
      </c>
    </row>
    <row r="42" spans="1:16" ht="27.6" x14ac:dyDescent="0.3">
      <c r="A42" s="155" t="s">
        <v>173</v>
      </c>
      <c r="B42" s="156"/>
      <c r="C42" s="157"/>
      <c r="D42" s="158" t="s">
        <v>172</v>
      </c>
      <c r="E42" s="159">
        <v>2000</v>
      </c>
      <c r="F42" s="159">
        <v>2000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59">
        <v>0</v>
      </c>
      <c r="N42" s="159">
        <v>0</v>
      </c>
      <c r="O42" s="159">
        <v>0</v>
      </c>
      <c r="P42" s="159">
        <f t="shared" si="0"/>
        <v>2000</v>
      </c>
    </row>
    <row r="43" spans="1:16" ht="41.4" x14ac:dyDescent="0.3">
      <c r="A43" s="54" t="s">
        <v>174</v>
      </c>
      <c r="B43" s="54" t="s">
        <v>91</v>
      </c>
      <c r="C43" s="55" t="s">
        <v>68</v>
      </c>
      <c r="D43" s="56" t="s">
        <v>92</v>
      </c>
      <c r="E43" s="56">
        <v>2000</v>
      </c>
      <c r="F43" s="56">
        <v>2000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f t="shared" si="0"/>
        <v>2000</v>
      </c>
    </row>
    <row r="44" spans="1:16" ht="27.6" x14ac:dyDescent="0.3">
      <c r="A44" s="155" t="s">
        <v>107</v>
      </c>
      <c r="B44" s="156"/>
      <c r="C44" s="157"/>
      <c r="D44" s="158" t="s">
        <v>138</v>
      </c>
      <c r="E44" s="159">
        <v>264080</v>
      </c>
      <c r="F44" s="159">
        <v>264080</v>
      </c>
      <c r="G44" s="159">
        <v>9020</v>
      </c>
      <c r="H44" s="159">
        <v>0</v>
      </c>
      <c r="I44" s="159">
        <v>0</v>
      </c>
      <c r="J44" s="159">
        <v>0</v>
      </c>
      <c r="K44" s="159">
        <v>0</v>
      </c>
      <c r="L44" s="159">
        <v>0</v>
      </c>
      <c r="M44" s="159">
        <v>0</v>
      </c>
      <c r="N44" s="159">
        <v>0</v>
      </c>
      <c r="O44" s="159">
        <v>0</v>
      </c>
      <c r="P44" s="159">
        <f t="shared" si="0"/>
        <v>264080</v>
      </c>
    </row>
    <row r="45" spans="1:16" ht="27.6" x14ac:dyDescent="0.3">
      <c r="A45" s="155" t="s">
        <v>108</v>
      </c>
      <c r="B45" s="156"/>
      <c r="C45" s="157"/>
      <c r="D45" s="158" t="s">
        <v>138</v>
      </c>
      <c r="E45" s="159">
        <v>264080</v>
      </c>
      <c r="F45" s="159">
        <v>264080</v>
      </c>
      <c r="G45" s="159">
        <v>9020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59">
        <v>0</v>
      </c>
      <c r="N45" s="159">
        <v>0</v>
      </c>
      <c r="O45" s="159">
        <v>0</v>
      </c>
      <c r="P45" s="159">
        <f t="shared" si="0"/>
        <v>264080</v>
      </c>
    </row>
    <row r="46" spans="1:16" ht="41.4" x14ac:dyDescent="0.3">
      <c r="A46" s="54" t="s">
        <v>109</v>
      </c>
      <c r="B46" s="54" t="s">
        <v>91</v>
      </c>
      <c r="C46" s="55" t="s">
        <v>68</v>
      </c>
      <c r="D46" s="56" t="s">
        <v>92</v>
      </c>
      <c r="E46" s="56">
        <v>11000</v>
      </c>
      <c r="F46" s="56">
        <v>11000</v>
      </c>
      <c r="G46" s="56">
        <v>9020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f t="shared" si="0"/>
        <v>11000</v>
      </c>
    </row>
    <row r="47" spans="1:16" ht="41.4" x14ac:dyDescent="0.3">
      <c r="A47" s="54" t="s">
        <v>110</v>
      </c>
      <c r="B47" s="54" t="s">
        <v>111</v>
      </c>
      <c r="C47" s="55" t="s">
        <v>69</v>
      </c>
      <c r="D47" s="56" t="s">
        <v>112</v>
      </c>
      <c r="E47" s="56">
        <v>93080</v>
      </c>
      <c r="F47" s="56">
        <v>93080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f t="shared" si="0"/>
        <v>93080</v>
      </c>
    </row>
    <row r="48" spans="1:16" x14ac:dyDescent="0.3">
      <c r="A48" s="54" t="s">
        <v>216</v>
      </c>
      <c r="B48" s="54" t="s">
        <v>217</v>
      </c>
      <c r="C48" s="55" t="s">
        <v>69</v>
      </c>
      <c r="D48" s="56" t="s">
        <v>218</v>
      </c>
      <c r="E48" s="56">
        <v>100000</v>
      </c>
      <c r="F48" s="56">
        <v>100000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f t="shared" si="0"/>
        <v>100000</v>
      </c>
    </row>
    <row r="49" spans="1:16" ht="41.4" x14ac:dyDescent="0.3">
      <c r="A49" s="54" t="s">
        <v>113</v>
      </c>
      <c r="B49" s="54" t="s">
        <v>114</v>
      </c>
      <c r="C49" s="55" t="s">
        <v>69</v>
      </c>
      <c r="D49" s="56" t="s">
        <v>115</v>
      </c>
      <c r="E49" s="56">
        <v>60000</v>
      </c>
      <c r="F49" s="56">
        <v>60000</v>
      </c>
      <c r="G49" s="56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f t="shared" si="0"/>
        <v>60000</v>
      </c>
    </row>
    <row r="50" spans="1:16" x14ac:dyDescent="0.3">
      <c r="A50" s="156" t="s">
        <v>8</v>
      </c>
      <c r="B50" s="155" t="s">
        <v>8</v>
      </c>
      <c r="C50" s="157" t="s">
        <v>8</v>
      </c>
      <c r="D50" s="158" t="s">
        <v>24</v>
      </c>
      <c r="E50" s="159">
        <v>3203967</v>
      </c>
      <c r="F50" s="159">
        <v>3011355</v>
      </c>
      <c r="G50" s="159">
        <v>567870</v>
      </c>
      <c r="H50" s="159">
        <v>439905</v>
      </c>
      <c r="I50" s="159">
        <v>192612</v>
      </c>
      <c r="J50" s="159">
        <v>-308510</v>
      </c>
      <c r="K50" s="159">
        <v>-530110</v>
      </c>
      <c r="L50" s="159">
        <v>221600</v>
      </c>
      <c r="M50" s="159">
        <v>0</v>
      </c>
      <c r="N50" s="159">
        <v>0</v>
      </c>
      <c r="O50" s="159">
        <v>-530110</v>
      </c>
      <c r="P50" s="159">
        <f t="shared" si="0"/>
        <v>2895457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view="pageBreakPreview" zoomScale="80" zoomScaleNormal="80" zoomScaleSheetLayoutView="80" workbookViewId="0">
      <selection activeCell="C40" sqref="C40"/>
    </sheetView>
  </sheetViews>
  <sheetFormatPr defaultRowHeight="13.8" x14ac:dyDescent="0.3"/>
  <cols>
    <col min="1" max="2" width="20.77734375" customWidth="1"/>
    <col min="3" max="3" width="100.77734375" customWidth="1"/>
    <col min="4" max="4" width="22.33203125" customWidth="1"/>
  </cols>
  <sheetData>
    <row r="1" spans="1:16" s="3" customFormat="1" ht="37.5" customHeight="1" x14ac:dyDescent="0.35">
      <c r="C1" s="125" t="s">
        <v>142</v>
      </c>
      <c r="D1" s="125"/>
      <c r="H1" s="4"/>
      <c r="L1" s="126"/>
      <c r="M1" s="126"/>
      <c r="N1" s="126"/>
      <c r="O1" s="126"/>
      <c r="P1" s="126"/>
    </row>
    <row r="2" spans="1:16" s="3" customFormat="1" ht="111" customHeight="1" x14ac:dyDescent="0.35">
      <c r="D2" s="9" t="s">
        <v>231</v>
      </c>
      <c r="H2" s="5"/>
      <c r="I2" s="5"/>
      <c r="L2" s="126"/>
      <c r="M2" s="126"/>
      <c r="N2" s="126"/>
      <c r="O2" s="126"/>
      <c r="P2" s="8"/>
    </row>
    <row r="3" spans="1:16" s="3" customFormat="1" ht="50.25" customHeight="1" x14ac:dyDescent="0.3">
      <c r="A3" s="127" t="s">
        <v>26</v>
      </c>
      <c r="B3" s="127"/>
      <c r="C3" s="127"/>
      <c r="D3" s="127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s="7" customFormat="1" ht="39.6" customHeight="1" x14ac:dyDescent="0.35">
      <c r="A4" s="128" t="s">
        <v>51</v>
      </c>
      <c r="B4" s="128"/>
      <c r="C4" s="128"/>
      <c r="D4" s="12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3">
      <c r="A5" s="12"/>
      <c r="C5" s="123"/>
      <c r="D5" s="124"/>
    </row>
    <row r="6" spans="1:16" x14ac:dyDescent="0.3">
      <c r="A6" s="111"/>
      <c r="B6" s="112"/>
      <c r="C6" s="112"/>
      <c r="D6" s="112"/>
    </row>
    <row r="7" spans="1:16" x14ac:dyDescent="0.3">
      <c r="A7" s="113" t="s">
        <v>9</v>
      </c>
      <c r="B7" s="114"/>
      <c r="C7" s="114"/>
      <c r="D7" s="114"/>
    </row>
    <row r="8" spans="1:16" x14ac:dyDescent="0.3">
      <c r="A8" s="114" t="s">
        <v>10</v>
      </c>
      <c r="B8" s="114"/>
      <c r="C8" s="114"/>
      <c r="D8" s="114"/>
    </row>
    <row r="9" spans="1:16" ht="22.05" customHeight="1" x14ac:dyDescent="0.3">
      <c r="A9" s="13" t="s">
        <v>28</v>
      </c>
    </row>
    <row r="10" spans="1:16" x14ac:dyDescent="0.3">
      <c r="D10" s="14" t="s">
        <v>27</v>
      </c>
    </row>
    <row r="11" spans="1:16" ht="27.6" x14ac:dyDescent="0.3">
      <c r="A11" s="15" t="s">
        <v>29</v>
      </c>
      <c r="B11" s="115" t="s">
        <v>30</v>
      </c>
      <c r="C11" s="116"/>
      <c r="D11" s="16" t="s">
        <v>2</v>
      </c>
    </row>
    <row r="12" spans="1:16" x14ac:dyDescent="0.3">
      <c r="A12" s="17">
        <v>1</v>
      </c>
      <c r="B12" s="117">
        <v>2</v>
      </c>
      <c r="C12" s="118"/>
      <c r="D12" s="18">
        <v>3</v>
      </c>
    </row>
    <row r="13" spans="1:16" x14ac:dyDescent="0.3">
      <c r="A13" s="119" t="s">
        <v>31</v>
      </c>
      <c r="B13" s="120"/>
      <c r="C13" s="120"/>
      <c r="D13" s="120"/>
    </row>
    <row r="14" spans="1:16" s="34" customFormat="1" hidden="1" x14ac:dyDescent="0.3">
      <c r="A14" s="59"/>
      <c r="B14" s="37"/>
      <c r="C14" s="19"/>
      <c r="D14" s="32"/>
    </row>
    <row r="15" spans="1:16" s="34" customFormat="1" hidden="1" x14ac:dyDescent="0.3">
      <c r="A15" s="38"/>
      <c r="B15" s="39"/>
      <c r="C15" s="40"/>
      <c r="D15" s="31"/>
    </row>
    <row r="16" spans="1:16" s="34" customFormat="1" ht="25.8" hidden="1" customHeight="1" x14ac:dyDescent="0.3">
      <c r="A16" s="59" t="s">
        <v>49</v>
      </c>
      <c r="B16" s="37" t="s">
        <v>48</v>
      </c>
      <c r="C16" s="19"/>
      <c r="D16" s="32"/>
    </row>
    <row r="17" spans="1:16" s="34" customFormat="1" hidden="1" x14ac:dyDescent="0.3">
      <c r="A17" s="38" t="s">
        <v>46</v>
      </c>
      <c r="B17" s="39" t="s">
        <v>50</v>
      </c>
      <c r="C17" s="40"/>
      <c r="D17" s="31"/>
    </row>
    <row r="18" spans="1:16" s="34" customFormat="1" ht="16.2" customHeight="1" x14ac:dyDescent="0.3">
      <c r="A18" s="66"/>
      <c r="B18" s="121"/>
      <c r="C18" s="122"/>
      <c r="D18" s="32"/>
    </row>
    <row r="19" spans="1:16" s="34" customFormat="1" x14ac:dyDescent="0.3">
      <c r="A19" s="60"/>
      <c r="B19" s="61"/>
      <c r="C19" s="62"/>
      <c r="D19" s="63"/>
    </row>
    <row r="20" spans="1:16" x14ac:dyDescent="0.3">
      <c r="A20" s="105" t="s">
        <v>32</v>
      </c>
      <c r="B20" s="106"/>
      <c r="C20" s="106"/>
      <c r="D20" s="107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</row>
    <row r="21" spans="1:16" s="34" customFormat="1" ht="22.2" customHeight="1" x14ac:dyDescent="0.3">
      <c r="A21" s="91">
        <v>41033900</v>
      </c>
      <c r="B21" s="121" t="s">
        <v>151</v>
      </c>
      <c r="C21" s="122"/>
      <c r="D21" s="32">
        <f>D22</f>
        <v>201000</v>
      </c>
    </row>
    <row r="22" spans="1:16" s="34" customFormat="1" x14ac:dyDescent="0.3">
      <c r="A22" s="60" t="s">
        <v>46</v>
      </c>
      <c r="B22" s="61"/>
      <c r="C22" s="62" t="s">
        <v>50</v>
      </c>
      <c r="D22" s="63">
        <v>201000</v>
      </c>
    </row>
    <row r="23" spans="1:16" s="34" customFormat="1" ht="13.2" customHeight="1" x14ac:dyDescent="0.3">
      <c r="A23" s="33"/>
      <c r="B23" s="35"/>
      <c r="C23" s="36"/>
      <c r="D23" s="36" t="s">
        <v>44</v>
      </c>
    </row>
    <row r="24" spans="1:16" s="1" customFormat="1" x14ac:dyDescent="0.3">
      <c r="A24" s="20" t="s">
        <v>8</v>
      </c>
      <c r="B24" s="21" t="s">
        <v>33</v>
      </c>
      <c r="C24" s="19"/>
      <c r="D24" s="22">
        <f>D25+D26</f>
        <v>201000</v>
      </c>
    </row>
    <row r="25" spans="1:16" s="1" customFormat="1" x14ac:dyDescent="0.3">
      <c r="A25" s="20" t="s">
        <v>8</v>
      </c>
      <c r="B25" s="21" t="s">
        <v>34</v>
      </c>
      <c r="C25" s="19"/>
      <c r="D25" s="22">
        <f>D19</f>
        <v>0</v>
      </c>
    </row>
    <row r="26" spans="1:16" s="1" customFormat="1" x14ac:dyDescent="0.3">
      <c r="A26" s="20" t="s">
        <v>8</v>
      </c>
      <c r="B26" s="21" t="s">
        <v>35</v>
      </c>
      <c r="C26" s="19"/>
      <c r="D26" s="22">
        <f>D22</f>
        <v>201000</v>
      </c>
    </row>
    <row r="27" spans="1:16" x14ac:dyDescent="0.3">
      <c r="A27" s="1"/>
      <c r="B27" s="1"/>
      <c r="C27" s="1"/>
      <c r="D27" s="1"/>
    </row>
    <row r="28" spans="1:16" ht="22.05" customHeight="1" x14ac:dyDescent="0.3">
      <c r="A28" s="23" t="s">
        <v>36</v>
      </c>
      <c r="B28" s="1"/>
      <c r="C28" s="1"/>
      <c r="D28" s="24" t="s">
        <v>27</v>
      </c>
    </row>
    <row r="29" spans="1:16" ht="55.2" x14ac:dyDescent="0.3">
      <c r="A29" s="25" t="s">
        <v>37</v>
      </c>
      <c r="B29" s="25" t="s">
        <v>38</v>
      </c>
      <c r="C29" s="25" t="s">
        <v>39</v>
      </c>
      <c r="D29" s="25" t="s">
        <v>2</v>
      </c>
    </row>
    <row r="30" spans="1:16" x14ac:dyDescent="0.3">
      <c r="A30" s="26">
        <v>1</v>
      </c>
      <c r="B30" s="26">
        <v>2</v>
      </c>
      <c r="C30" s="26">
        <v>3</v>
      </c>
      <c r="D30" s="26">
        <v>4</v>
      </c>
    </row>
    <row r="31" spans="1:16" x14ac:dyDescent="0.3">
      <c r="A31" s="108" t="s">
        <v>40</v>
      </c>
      <c r="B31" s="109"/>
      <c r="C31" s="109"/>
      <c r="D31" s="109"/>
    </row>
    <row r="32" spans="1:16" s="34" customFormat="1" x14ac:dyDescent="0.3">
      <c r="A32" s="57" t="s">
        <v>110</v>
      </c>
      <c r="B32" s="57" t="s">
        <v>111</v>
      </c>
      <c r="C32" s="27" t="s">
        <v>112</v>
      </c>
      <c r="D32" s="28">
        <f>D33</f>
        <v>93080</v>
      </c>
    </row>
    <row r="33" spans="1:4" s="34" customFormat="1" ht="28.2" customHeight="1" x14ac:dyDescent="0.3">
      <c r="A33" s="58" t="s">
        <v>116</v>
      </c>
      <c r="B33" s="58" t="s">
        <v>111</v>
      </c>
      <c r="C33" s="70" t="s">
        <v>229</v>
      </c>
      <c r="D33" s="29">
        <f>29280+52500+5000+6300</f>
        <v>93080</v>
      </c>
    </row>
    <row r="34" spans="1:4" s="34" customFormat="1" ht="27.6" x14ac:dyDescent="0.3">
      <c r="A34" s="57" t="s">
        <v>113</v>
      </c>
      <c r="B34" s="57" t="s">
        <v>114</v>
      </c>
      <c r="C34" s="27" t="s">
        <v>115</v>
      </c>
      <c r="D34" s="28">
        <f>D35</f>
        <v>60000</v>
      </c>
    </row>
    <row r="35" spans="1:4" s="34" customFormat="1" ht="29.4" customHeight="1" x14ac:dyDescent="0.3">
      <c r="A35" s="68" t="s">
        <v>46</v>
      </c>
      <c r="B35" s="68" t="s">
        <v>114</v>
      </c>
      <c r="C35" s="69" t="s">
        <v>175</v>
      </c>
      <c r="D35" s="29">
        <v>60000</v>
      </c>
    </row>
    <row r="36" spans="1:4" s="34" customFormat="1" x14ac:dyDescent="0.3">
      <c r="A36" s="57">
        <v>3719770</v>
      </c>
      <c r="B36" s="57">
        <v>9770</v>
      </c>
      <c r="C36" s="27" t="s">
        <v>218</v>
      </c>
      <c r="D36" s="28">
        <f>D37</f>
        <v>100000</v>
      </c>
    </row>
    <row r="37" spans="1:4" s="34" customFormat="1" ht="27" customHeight="1" x14ac:dyDescent="0.3">
      <c r="A37" s="173" t="s">
        <v>230</v>
      </c>
      <c r="B37" s="173" t="s">
        <v>217</v>
      </c>
      <c r="C37" s="175" t="s">
        <v>232</v>
      </c>
      <c r="D37" s="174">
        <v>100000</v>
      </c>
    </row>
    <row r="38" spans="1:4" x14ac:dyDescent="0.3">
      <c r="A38" s="2" t="s">
        <v>8</v>
      </c>
      <c r="B38" s="2" t="s">
        <v>8</v>
      </c>
      <c r="C38" s="21" t="s">
        <v>33</v>
      </c>
      <c r="D38" s="41">
        <f>D39</f>
        <v>253080</v>
      </c>
    </row>
    <row r="39" spans="1:4" x14ac:dyDescent="0.3">
      <c r="A39" s="2" t="s">
        <v>8</v>
      </c>
      <c r="B39" s="2" t="s">
        <v>8</v>
      </c>
      <c r="C39" s="21" t="s">
        <v>34</v>
      </c>
      <c r="D39" s="30">
        <f>D33+D34+D36</f>
        <v>253080</v>
      </c>
    </row>
    <row r="40" spans="1:4" x14ac:dyDescent="0.3">
      <c r="A40" s="2" t="s">
        <v>8</v>
      </c>
      <c r="B40" s="2" t="s">
        <v>8</v>
      </c>
      <c r="C40" s="21" t="s">
        <v>35</v>
      </c>
      <c r="D40" s="30">
        <v>0</v>
      </c>
    </row>
    <row r="42" spans="1:4" x14ac:dyDescent="0.3">
      <c r="A42" s="110" t="s">
        <v>41</v>
      </c>
      <c r="B42" s="110"/>
      <c r="C42" s="110"/>
      <c r="D42" s="110"/>
    </row>
  </sheetData>
  <mergeCells count="17">
    <mergeCell ref="C5:D5"/>
    <mergeCell ref="C1:D1"/>
    <mergeCell ref="L1:P1"/>
    <mergeCell ref="L2:O2"/>
    <mergeCell ref="A3:D3"/>
    <mergeCell ref="A4:D4"/>
    <mergeCell ref="A20:D20"/>
    <mergeCell ref="A31:D31"/>
    <mergeCell ref="A42:D42"/>
    <mergeCell ref="A6:D6"/>
    <mergeCell ref="A7:D7"/>
    <mergeCell ref="A8:D8"/>
    <mergeCell ref="B11:C11"/>
    <mergeCell ref="B12:C12"/>
    <mergeCell ref="A13:D13"/>
    <mergeCell ref="B18:C18"/>
    <mergeCell ref="B21:C21"/>
  </mergeCells>
  <pageMargins left="0.59055118110236204" right="0.28999999999999998" top="0.39370078740157499" bottom="0.39370078740157499" header="0" footer="0"/>
  <pageSetup paperSize="9" scale="64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Normal="100" zoomScaleSheetLayoutView="100" workbookViewId="0">
      <selection activeCell="A6" sqref="A6:J6"/>
    </sheetView>
  </sheetViews>
  <sheetFormatPr defaultRowHeight="13.8" x14ac:dyDescent="0.3"/>
  <cols>
    <col min="1" max="3" width="12.109375" style="34" customWidth="1"/>
    <col min="4" max="5" width="40.77734375" style="34" customWidth="1"/>
    <col min="6" max="10" width="13.77734375" style="34" customWidth="1"/>
    <col min="11" max="16384" width="8.88671875" style="34"/>
  </cols>
  <sheetData>
    <row r="1" spans="1:10" x14ac:dyDescent="0.3">
      <c r="H1" s="34" t="s">
        <v>219</v>
      </c>
    </row>
    <row r="2" spans="1:10" x14ac:dyDescent="0.3">
      <c r="H2" s="34" t="s">
        <v>25</v>
      </c>
    </row>
    <row r="3" spans="1:10" x14ac:dyDescent="0.3">
      <c r="H3" s="34" t="s">
        <v>233</v>
      </c>
    </row>
    <row r="5" spans="1:10" x14ac:dyDescent="0.3">
      <c r="A5" s="111" t="s">
        <v>26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56.4" customHeight="1" x14ac:dyDescent="0.3">
      <c r="A6" s="160" t="s">
        <v>220</v>
      </c>
      <c r="B6" s="161"/>
      <c r="C6" s="161"/>
      <c r="D6" s="161"/>
      <c r="E6" s="161"/>
      <c r="F6" s="161"/>
      <c r="G6" s="161"/>
      <c r="H6" s="161"/>
      <c r="I6" s="161"/>
      <c r="J6" s="161"/>
    </row>
    <row r="7" spans="1:10" x14ac:dyDescent="0.3">
      <c r="A7" s="162" t="s">
        <v>9</v>
      </c>
    </row>
    <row r="8" spans="1:10" x14ac:dyDescent="0.3">
      <c r="A8" s="34" t="s">
        <v>10</v>
      </c>
      <c r="J8" s="94"/>
    </row>
    <row r="9" spans="1:10" ht="96.6" x14ac:dyDescent="0.3">
      <c r="A9" s="163" t="s">
        <v>11</v>
      </c>
      <c r="B9" s="163" t="s">
        <v>12</v>
      </c>
      <c r="C9" s="163" t="s">
        <v>13</v>
      </c>
      <c r="D9" s="137" t="s">
        <v>14</v>
      </c>
      <c r="E9" s="137" t="s">
        <v>221</v>
      </c>
      <c r="F9" s="137" t="s">
        <v>222</v>
      </c>
      <c r="G9" s="137" t="s">
        <v>223</v>
      </c>
      <c r="H9" s="137" t="s">
        <v>224</v>
      </c>
      <c r="I9" s="137" t="s">
        <v>225</v>
      </c>
      <c r="J9" s="137" t="s">
        <v>226</v>
      </c>
    </row>
    <row r="10" spans="1:10" x14ac:dyDescent="0.3">
      <c r="A10" s="137">
        <v>1</v>
      </c>
      <c r="B10" s="137">
        <v>2</v>
      </c>
      <c r="C10" s="137">
        <v>3</v>
      </c>
      <c r="D10" s="137">
        <v>4</v>
      </c>
      <c r="E10" s="137">
        <v>5</v>
      </c>
      <c r="F10" s="137">
        <v>6</v>
      </c>
      <c r="G10" s="137">
        <v>7</v>
      </c>
      <c r="H10" s="137">
        <v>8</v>
      </c>
      <c r="I10" s="137">
        <v>9</v>
      </c>
      <c r="J10" s="137">
        <v>10</v>
      </c>
    </row>
    <row r="11" spans="1:10" ht="41.4" x14ac:dyDescent="0.3">
      <c r="A11" s="153" t="s">
        <v>65</v>
      </c>
      <c r="B11" s="153" t="s">
        <v>121</v>
      </c>
      <c r="C11" s="153" t="s">
        <v>121</v>
      </c>
      <c r="D11" s="164" t="s">
        <v>122</v>
      </c>
      <c r="E11" s="165"/>
      <c r="F11" s="153" t="s">
        <v>121</v>
      </c>
      <c r="G11" s="166">
        <f>G12</f>
        <v>3000000</v>
      </c>
      <c r="H11" s="166">
        <f t="shared" ref="H11:I11" si="0">H12</f>
        <v>119890</v>
      </c>
      <c r="I11" s="166">
        <f t="shared" si="0"/>
        <v>250000</v>
      </c>
      <c r="J11" s="166" t="s">
        <v>41</v>
      </c>
    </row>
    <row r="12" spans="1:10" ht="41.4" x14ac:dyDescent="0.3">
      <c r="A12" s="153" t="s">
        <v>67</v>
      </c>
      <c r="B12" s="153" t="s">
        <v>121</v>
      </c>
      <c r="C12" s="153" t="s">
        <v>121</v>
      </c>
      <c r="D12" s="164" t="s">
        <v>122</v>
      </c>
      <c r="E12" s="165"/>
      <c r="F12" s="153" t="s">
        <v>121</v>
      </c>
      <c r="G12" s="166">
        <f>SUM(G13:G13)</f>
        <v>3000000</v>
      </c>
      <c r="H12" s="166">
        <f>SUM(H13:H13)</f>
        <v>119890</v>
      </c>
      <c r="I12" s="166">
        <f>SUM(I13:I13)</f>
        <v>250000</v>
      </c>
      <c r="J12" s="166" t="s">
        <v>41</v>
      </c>
    </row>
    <row r="13" spans="1:10" ht="27.6" x14ac:dyDescent="0.3">
      <c r="A13" s="167" t="s">
        <v>206</v>
      </c>
      <c r="B13" s="137" t="s">
        <v>207</v>
      </c>
      <c r="C13" s="137" t="s">
        <v>85</v>
      </c>
      <c r="D13" s="168" t="s">
        <v>208</v>
      </c>
      <c r="E13" s="169" t="s">
        <v>228</v>
      </c>
      <c r="F13" s="137" t="s">
        <v>227</v>
      </c>
      <c r="G13" s="170">
        <v>3000000</v>
      </c>
      <c r="H13" s="170">
        <f>250000-130110</f>
        <v>119890</v>
      </c>
      <c r="I13" s="170">
        <v>250000</v>
      </c>
      <c r="J13" s="171">
        <f>H13/G13</f>
        <v>3.996333333333333E-2</v>
      </c>
    </row>
    <row r="14" spans="1:10" s="1" customFormat="1" x14ac:dyDescent="0.3">
      <c r="A14" s="156" t="s">
        <v>8</v>
      </c>
      <c r="B14" s="156" t="s">
        <v>8</v>
      </c>
      <c r="C14" s="156" t="s">
        <v>8</v>
      </c>
      <c r="D14" s="156" t="s">
        <v>24</v>
      </c>
      <c r="E14" s="156" t="s">
        <v>8</v>
      </c>
      <c r="F14" s="156" t="s">
        <v>8</v>
      </c>
      <c r="G14" s="172">
        <f>SUM(G13:G13)</f>
        <v>3000000</v>
      </c>
      <c r="H14" s="172">
        <f>SUM(H13:H13)</f>
        <v>119890</v>
      </c>
      <c r="I14" s="172">
        <f>SUM(I13:I13)</f>
        <v>250000</v>
      </c>
      <c r="J14" s="172" t="s">
        <v>8</v>
      </c>
    </row>
    <row r="16" spans="1:10" x14ac:dyDescent="0.3">
      <c r="A16" s="110" t="s">
        <v>41</v>
      </c>
      <c r="B16" s="110"/>
      <c r="C16" s="110"/>
      <c r="D16" s="110"/>
      <c r="E16" s="110"/>
      <c r="F16" s="110"/>
      <c r="G16" s="110"/>
      <c r="H16" s="110"/>
      <c r="I16" s="110"/>
      <c r="J16" s="110"/>
    </row>
  </sheetData>
  <mergeCells count="3">
    <mergeCell ref="A5:J5"/>
    <mergeCell ref="A6:J6"/>
    <mergeCell ref="A16:J16"/>
  </mergeCells>
  <pageMargins left="0.196850393700787" right="0.196850393700787" top="0.39370078740157499" bottom="0.196850393700787" header="0" footer="0"/>
  <pageSetup paperSize="9" scale="86" fitToHeight="500" orientation="landscape" horizontalDpi="360" verticalDpi="360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view="pageBreakPreview" topLeftCell="E5" zoomScale="60" zoomScaleNormal="60" workbookViewId="0">
      <selection activeCell="J39" sqref="J39"/>
    </sheetView>
  </sheetViews>
  <sheetFormatPr defaultColWidth="9.109375" defaultRowHeight="21" x14ac:dyDescent="0.4"/>
  <cols>
    <col min="1" max="2" width="18.109375" style="71" customWidth="1"/>
    <col min="3" max="3" width="12.44140625" style="71" customWidth="1"/>
    <col min="4" max="4" width="73.5546875" style="71" customWidth="1"/>
    <col min="5" max="5" width="122.5546875" style="71" customWidth="1"/>
    <col min="6" max="6" width="57.77734375" style="71" customWidth="1"/>
    <col min="7" max="7" width="21.6640625" style="71" customWidth="1"/>
    <col min="8" max="8" width="26" style="71" customWidth="1"/>
    <col min="9" max="9" width="19.5546875" style="71" customWidth="1"/>
    <col min="10" max="10" width="21.44140625" style="71" customWidth="1"/>
    <col min="11" max="16384" width="9.109375" style="71"/>
  </cols>
  <sheetData>
    <row r="1" spans="1:15" s="6" customFormat="1" ht="35.25" customHeight="1" x14ac:dyDescent="0.4">
      <c r="H1" s="6" t="s">
        <v>117</v>
      </c>
      <c r="I1" s="134" t="s">
        <v>41</v>
      </c>
      <c r="J1" s="134"/>
    </row>
    <row r="2" spans="1:15" s="6" customFormat="1" ht="32.25" customHeight="1" x14ac:dyDescent="0.4">
      <c r="H2" s="135" t="s">
        <v>25</v>
      </c>
      <c r="I2" s="135"/>
      <c r="J2" s="135"/>
    </row>
    <row r="3" spans="1:15" s="6" customFormat="1" ht="27.75" customHeight="1" x14ac:dyDescent="0.4">
      <c r="H3" s="135" t="s">
        <v>118</v>
      </c>
      <c r="I3" s="135"/>
      <c r="J3" s="135"/>
    </row>
    <row r="4" spans="1:15" s="6" customFormat="1" ht="32.25" customHeight="1" x14ac:dyDescent="0.4">
      <c r="H4" s="135" t="s">
        <v>234</v>
      </c>
      <c r="I4" s="135"/>
      <c r="J4" s="135"/>
    </row>
    <row r="7" spans="1:15" ht="22.8" x14ac:dyDescent="0.4">
      <c r="A7" s="132" t="s">
        <v>26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spans="1:15" ht="104.25" customHeight="1" x14ac:dyDescent="0.4">
      <c r="A8" s="136" t="s">
        <v>136</v>
      </c>
      <c r="B8" s="136"/>
      <c r="C8" s="136"/>
      <c r="D8" s="136"/>
      <c r="E8" s="136"/>
      <c r="F8" s="136"/>
      <c r="G8" s="136"/>
      <c r="H8" s="136"/>
      <c r="I8" s="136"/>
      <c r="J8" s="136"/>
      <c r="K8" s="72"/>
      <c r="L8" s="72"/>
      <c r="M8" s="72"/>
      <c r="N8" s="72"/>
      <c r="O8" s="72"/>
    </row>
    <row r="9" spans="1:15" hidden="1" x14ac:dyDescent="0.4"/>
    <row r="10" spans="1:15" ht="3" customHeight="1" x14ac:dyDescent="0.4"/>
    <row r="11" spans="1:15" x14ac:dyDescent="0.4">
      <c r="A11" s="73" t="s">
        <v>9</v>
      </c>
    </row>
    <row r="12" spans="1:15" x14ac:dyDescent="0.4">
      <c r="A12" s="6" t="s">
        <v>10</v>
      </c>
      <c r="J12" s="74" t="s">
        <v>27</v>
      </c>
    </row>
    <row r="13" spans="1:15" x14ac:dyDescent="0.4">
      <c r="A13" s="133" t="s">
        <v>11</v>
      </c>
      <c r="B13" s="133" t="s">
        <v>12</v>
      </c>
      <c r="C13" s="133" t="s">
        <v>13</v>
      </c>
      <c r="D13" s="133" t="s">
        <v>14</v>
      </c>
      <c r="E13" s="133" t="s">
        <v>119</v>
      </c>
      <c r="F13" s="133" t="s">
        <v>120</v>
      </c>
      <c r="G13" s="133" t="s">
        <v>2</v>
      </c>
      <c r="H13" s="133" t="s">
        <v>3</v>
      </c>
      <c r="I13" s="133" t="s">
        <v>4</v>
      </c>
      <c r="J13" s="133"/>
    </row>
    <row r="14" spans="1:15" ht="203.4" customHeight="1" x14ac:dyDescent="0.4">
      <c r="A14" s="133"/>
      <c r="B14" s="133"/>
      <c r="C14" s="133"/>
      <c r="D14" s="133"/>
      <c r="E14" s="133"/>
      <c r="F14" s="133"/>
      <c r="G14" s="133"/>
      <c r="H14" s="133"/>
      <c r="I14" s="75" t="s">
        <v>5</v>
      </c>
      <c r="J14" s="75" t="s">
        <v>6</v>
      </c>
    </row>
    <row r="15" spans="1:15" ht="36" customHeight="1" x14ac:dyDescent="0.4">
      <c r="A15" s="75">
        <v>1</v>
      </c>
      <c r="B15" s="75">
        <v>2</v>
      </c>
      <c r="C15" s="75">
        <v>3</v>
      </c>
      <c r="D15" s="75">
        <v>4</v>
      </c>
      <c r="E15" s="75">
        <v>5</v>
      </c>
      <c r="F15" s="75">
        <v>6</v>
      </c>
      <c r="G15" s="75">
        <v>7</v>
      </c>
      <c r="H15" s="75">
        <v>8</v>
      </c>
      <c r="I15" s="76">
        <v>9</v>
      </c>
      <c r="J15" s="76">
        <v>10</v>
      </c>
    </row>
    <row r="16" spans="1:15" ht="53.4" customHeight="1" x14ac:dyDescent="0.4">
      <c r="A16" s="77" t="s">
        <v>65</v>
      </c>
      <c r="B16" s="77" t="s">
        <v>121</v>
      </c>
      <c r="C16" s="77" t="s">
        <v>121</v>
      </c>
      <c r="D16" s="129" t="s">
        <v>122</v>
      </c>
      <c r="E16" s="130"/>
      <c r="F16" s="131"/>
      <c r="G16" s="78">
        <f>G17</f>
        <v>780062</v>
      </c>
      <c r="H16" s="78">
        <f t="shared" ref="H16:J16" si="0">H17</f>
        <v>889572</v>
      </c>
      <c r="I16" s="78">
        <f t="shared" si="0"/>
        <v>-109510</v>
      </c>
      <c r="J16" s="78">
        <f t="shared" si="0"/>
        <v>-130110</v>
      </c>
    </row>
    <row r="17" spans="1:10" ht="34.950000000000003" customHeight="1" x14ac:dyDescent="0.4">
      <c r="A17" s="77" t="s">
        <v>67</v>
      </c>
      <c r="B17" s="77" t="s">
        <v>121</v>
      </c>
      <c r="C17" s="77" t="s">
        <v>121</v>
      </c>
      <c r="D17" s="129" t="s">
        <v>122</v>
      </c>
      <c r="E17" s="130"/>
      <c r="F17" s="131"/>
      <c r="G17" s="78">
        <f>SUM(G18:G27)</f>
        <v>780062</v>
      </c>
      <c r="H17" s="78">
        <f t="shared" ref="H17:J17" si="1">SUM(H18:H27)</f>
        <v>889572</v>
      </c>
      <c r="I17" s="78">
        <f t="shared" si="1"/>
        <v>-109510</v>
      </c>
      <c r="J17" s="78">
        <f t="shared" si="1"/>
        <v>-130110</v>
      </c>
    </row>
    <row r="18" spans="1:10" ht="116.25" customHeight="1" x14ac:dyDescent="0.4">
      <c r="A18" s="85" t="s">
        <v>200</v>
      </c>
      <c r="B18" s="85" t="s">
        <v>69</v>
      </c>
      <c r="C18" s="86" t="s">
        <v>201</v>
      </c>
      <c r="D18" s="87" t="s">
        <v>202</v>
      </c>
      <c r="E18" s="84" t="s">
        <v>239</v>
      </c>
      <c r="F18" s="80" t="s">
        <v>240</v>
      </c>
      <c r="G18" s="81">
        <f t="shared" ref="G18" si="2">H18+I18</f>
        <v>60000</v>
      </c>
      <c r="H18" s="81">
        <v>60000</v>
      </c>
      <c r="I18" s="81">
        <v>0</v>
      </c>
      <c r="J18" s="81">
        <v>0</v>
      </c>
    </row>
    <row r="19" spans="1:10" ht="116.25" customHeight="1" x14ac:dyDescent="0.4">
      <c r="A19" s="85" t="s">
        <v>70</v>
      </c>
      <c r="B19" s="85" t="s">
        <v>71</v>
      </c>
      <c r="C19" s="86" t="s">
        <v>72</v>
      </c>
      <c r="D19" s="87" t="s">
        <v>73</v>
      </c>
      <c r="E19" s="84" t="s">
        <v>123</v>
      </c>
      <c r="F19" s="80" t="s">
        <v>124</v>
      </c>
      <c r="G19" s="81">
        <f t="shared" ref="G19:G27" si="3">H19+I19</f>
        <v>25000</v>
      </c>
      <c r="H19" s="81">
        <v>25000</v>
      </c>
      <c r="I19" s="81">
        <v>0</v>
      </c>
      <c r="J19" s="81">
        <v>0</v>
      </c>
    </row>
    <row r="20" spans="1:10" ht="116.25" customHeight="1" x14ac:dyDescent="0.4">
      <c r="A20" s="85" t="s">
        <v>152</v>
      </c>
      <c r="B20" s="85" t="s">
        <v>153</v>
      </c>
      <c r="C20" s="86" t="s">
        <v>72</v>
      </c>
      <c r="D20" s="87" t="s">
        <v>154</v>
      </c>
      <c r="E20" s="84" t="s">
        <v>123</v>
      </c>
      <c r="F20" s="80" t="s">
        <v>124</v>
      </c>
      <c r="G20" s="81">
        <f t="shared" si="3"/>
        <v>1500</v>
      </c>
      <c r="H20" s="81">
        <v>1500</v>
      </c>
      <c r="I20" s="81"/>
      <c r="J20" s="81"/>
    </row>
    <row r="21" spans="1:10" ht="121.2" customHeight="1" x14ac:dyDescent="0.4">
      <c r="A21" s="79" t="s">
        <v>155</v>
      </c>
      <c r="B21" s="79" t="s">
        <v>156</v>
      </c>
      <c r="C21" s="79" t="s">
        <v>74</v>
      </c>
      <c r="D21" s="84" t="s">
        <v>157</v>
      </c>
      <c r="E21" s="84" t="s">
        <v>176</v>
      </c>
      <c r="F21" s="80" t="s">
        <v>177</v>
      </c>
      <c r="G21" s="81">
        <v>308460</v>
      </c>
      <c r="H21" s="81">
        <v>308460</v>
      </c>
      <c r="I21" s="81"/>
      <c r="J21" s="81"/>
    </row>
    <row r="22" spans="1:10" ht="118.8" customHeight="1" x14ac:dyDescent="0.4">
      <c r="A22" s="79" t="s">
        <v>75</v>
      </c>
      <c r="B22" s="79" t="s">
        <v>76</v>
      </c>
      <c r="C22" s="79" t="s">
        <v>77</v>
      </c>
      <c r="D22" s="84" t="s">
        <v>78</v>
      </c>
      <c r="E22" s="84" t="s">
        <v>125</v>
      </c>
      <c r="F22" s="80" t="s">
        <v>126</v>
      </c>
      <c r="G22" s="81">
        <f t="shared" si="3"/>
        <v>-100000</v>
      </c>
      <c r="H22" s="81">
        <v>-100000</v>
      </c>
      <c r="I22" s="81">
        <v>0</v>
      </c>
      <c r="J22" s="81">
        <v>0</v>
      </c>
    </row>
    <row r="23" spans="1:10" ht="149.4" customHeight="1" x14ac:dyDescent="0.4">
      <c r="A23" s="79" t="s">
        <v>80</v>
      </c>
      <c r="B23" s="79" t="s">
        <v>81</v>
      </c>
      <c r="C23" s="79" t="s">
        <v>79</v>
      </c>
      <c r="D23" s="84" t="s">
        <v>82</v>
      </c>
      <c r="E23" s="84" t="s">
        <v>127</v>
      </c>
      <c r="F23" s="80" t="s">
        <v>128</v>
      </c>
      <c r="G23" s="81">
        <f t="shared" si="3"/>
        <v>273000</v>
      </c>
      <c r="H23" s="81">
        <v>273000</v>
      </c>
      <c r="I23" s="81">
        <v>0</v>
      </c>
      <c r="J23" s="81">
        <v>0</v>
      </c>
    </row>
    <row r="24" spans="1:10" ht="87" customHeight="1" x14ac:dyDescent="0.4">
      <c r="A24" s="79" t="s">
        <v>83</v>
      </c>
      <c r="B24" s="79" t="s">
        <v>84</v>
      </c>
      <c r="C24" s="79" t="s">
        <v>85</v>
      </c>
      <c r="D24" s="84" t="s">
        <v>86</v>
      </c>
      <c r="E24" s="84" t="s">
        <v>129</v>
      </c>
      <c r="F24" s="80" t="s">
        <v>130</v>
      </c>
      <c r="G24" s="81">
        <f t="shared" si="3"/>
        <v>192612</v>
      </c>
      <c r="H24" s="81">
        <v>192612</v>
      </c>
      <c r="I24" s="81"/>
      <c r="J24" s="81"/>
    </row>
    <row r="25" spans="1:10" ht="101.25" customHeight="1" x14ac:dyDescent="0.4">
      <c r="A25" s="79" t="s">
        <v>87</v>
      </c>
      <c r="B25" s="79" t="s">
        <v>88</v>
      </c>
      <c r="C25" s="79" t="s">
        <v>85</v>
      </c>
      <c r="D25" s="84" t="s">
        <v>89</v>
      </c>
      <c r="E25" s="84" t="s">
        <v>131</v>
      </c>
      <c r="F25" s="80" t="s">
        <v>132</v>
      </c>
      <c r="G25" s="81">
        <f t="shared" si="3"/>
        <v>129000</v>
      </c>
      <c r="H25" s="81">
        <v>129000</v>
      </c>
      <c r="I25" s="81">
        <v>0</v>
      </c>
      <c r="J25" s="81">
        <v>0</v>
      </c>
    </row>
    <row r="26" spans="1:10" ht="101.25" customHeight="1" x14ac:dyDescent="0.4">
      <c r="A26" s="79" t="s">
        <v>206</v>
      </c>
      <c r="B26" s="79" t="s">
        <v>207</v>
      </c>
      <c r="C26" s="79" t="s">
        <v>85</v>
      </c>
      <c r="D26" s="89" t="s">
        <v>208</v>
      </c>
      <c r="E26" s="84" t="s">
        <v>137</v>
      </c>
      <c r="F26" s="80" t="s">
        <v>141</v>
      </c>
      <c r="G26" s="81">
        <f t="shared" si="3"/>
        <v>-130110</v>
      </c>
      <c r="H26" s="81">
        <v>0</v>
      </c>
      <c r="I26" s="81">
        <v>-130110</v>
      </c>
      <c r="J26" s="81">
        <v>-130110</v>
      </c>
    </row>
    <row r="27" spans="1:10" ht="111.75" customHeight="1" x14ac:dyDescent="0.4">
      <c r="A27" s="79" t="s">
        <v>158</v>
      </c>
      <c r="B27" s="79" t="s">
        <v>159</v>
      </c>
      <c r="C27" s="79" t="s">
        <v>90</v>
      </c>
      <c r="D27" s="89" t="s">
        <v>160</v>
      </c>
      <c r="E27" s="84" t="s">
        <v>137</v>
      </c>
      <c r="F27" s="84" t="s">
        <v>141</v>
      </c>
      <c r="G27" s="81">
        <f t="shared" si="3"/>
        <v>20600</v>
      </c>
      <c r="H27" s="81">
        <v>0</v>
      </c>
      <c r="I27" s="81">
        <v>20600</v>
      </c>
      <c r="J27" s="81"/>
    </row>
    <row r="28" spans="1:10" ht="39.75" customHeight="1" x14ac:dyDescent="0.4">
      <c r="A28" s="77" t="s">
        <v>21</v>
      </c>
      <c r="B28" s="77" t="s">
        <v>121</v>
      </c>
      <c r="C28" s="77" t="s">
        <v>121</v>
      </c>
      <c r="D28" s="129" t="s">
        <v>135</v>
      </c>
      <c r="E28" s="130"/>
      <c r="F28" s="131"/>
      <c r="G28" s="78">
        <f>G29</f>
        <v>-339760</v>
      </c>
      <c r="H28" s="78">
        <f t="shared" ref="H28:J28" si="4">H29</f>
        <v>60240</v>
      </c>
      <c r="I28" s="78">
        <f t="shared" si="4"/>
        <v>-400000</v>
      </c>
      <c r="J28" s="78">
        <f t="shared" si="4"/>
        <v>-400000</v>
      </c>
    </row>
    <row r="29" spans="1:10" ht="43.5" customHeight="1" x14ac:dyDescent="0.4">
      <c r="A29" s="77" t="s">
        <v>23</v>
      </c>
      <c r="B29" s="77" t="s">
        <v>121</v>
      </c>
      <c r="C29" s="77" t="s">
        <v>121</v>
      </c>
      <c r="D29" s="129" t="s">
        <v>135</v>
      </c>
      <c r="E29" s="130"/>
      <c r="F29" s="131"/>
      <c r="G29" s="78">
        <f>SUM(G30:G36)</f>
        <v>-339760</v>
      </c>
      <c r="H29" s="78">
        <f t="shared" ref="H29:J29" si="5">SUM(H30:H36)</f>
        <v>60240</v>
      </c>
      <c r="I29" s="78">
        <f t="shared" si="5"/>
        <v>-400000</v>
      </c>
      <c r="J29" s="78">
        <f t="shared" si="5"/>
        <v>-400000</v>
      </c>
    </row>
    <row r="30" spans="1:10" ht="111" customHeight="1" x14ac:dyDescent="0.4">
      <c r="A30" s="79" t="s">
        <v>93</v>
      </c>
      <c r="B30" s="79" t="s">
        <v>77</v>
      </c>
      <c r="C30" s="79" t="s">
        <v>94</v>
      </c>
      <c r="D30" s="84" t="s">
        <v>95</v>
      </c>
      <c r="E30" s="84" t="s">
        <v>139</v>
      </c>
      <c r="F30" s="80" t="s">
        <v>140</v>
      </c>
      <c r="G30" s="81">
        <f t="shared" ref="G30" si="6">H30+I30</f>
        <v>5000</v>
      </c>
      <c r="H30" s="81">
        <v>5000</v>
      </c>
      <c r="I30" s="81">
        <v>0</v>
      </c>
      <c r="J30" s="81">
        <v>0</v>
      </c>
    </row>
    <row r="31" spans="1:10" ht="111" customHeight="1" x14ac:dyDescent="0.4">
      <c r="A31" s="79" t="s">
        <v>93</v>
      </c>
      <c r="B31" s="79" t="s">
        <v>77</v>
      </c>
      <c r="C31" s="79" t="s">
        <v>94</v>
      </c>
      <c r="D31" s="84" t="s">
        <v>95</v>
      </c>
      <c r="E31" s="84" t="s">
        <v>137</v>
      </c>
      <c r="F31" s="80" t="s">
        <v>141</v>
      </c>
      <c r="G31" s="81">
        <f t="shared" ref="G31" si="7">H31+I31</f>
        <v>20000</v>
      </c>
      <c r="H31" s="81">
        <v>20000</v>
      </c>
      <c r="I31" s="81">
        <v>0</v>
      </c>
      <c r="J31" s="81">
        <v>0</v>
      </c>
    </row>
    <row r="32" spans="1:10" ht="111" customHeight="1" x14ac:dyDescent="0.4">
      <c r="A32" s="79" t="s">
        <v>96</v>
      </c>
      <c r="B32" s="79" t="s">
        <v>97</v>
      </c>
      <c r="C32" s="79" t="s">
        <v>98</v>
      </c>
      <c r="D32" s="84" t="s">
        <v>99</v>
      </c>
      <c r="E32" s="84" t="s">
        <v>139</v>
      </c>
      <c r="F32" s="80" t="s">
        <v>140</v>
      </c>
      <c r="G32" s="81">
        <f t="shared" ref="G32" si="8">H32+I32</f>
        <v>5000</v>
      </c>
      <c r="H32" s="81">
        <v>5000</v>
      </c>
      <c r="I32" s="81">
        <v>0</v>
      </c>
      <c r="J32" s="81">
        <v>0</v>
      </c>
    </row>
    <row r="33" spans="1:10" ht="111" customHeight="1" x14ac:dyDescent="0.4">
      <c r="A33" s="79" t="s">
        <v>96</v>
      </c>
      <c r="B33" s="79" t="s">
        <v>97</v>
      </c>
      <c r="C33" s="79" t="s">
        <v>98</v>
      </c>
      <c r="D33" s="84" t="s">
        <v>99</v>
      </c>
      <c r="E33" s="84" t="s">
        <v>137</v>
      </c>
      <c r="F33" s="80" t="s">
        <v>141</v>
      </c>
      <c r="G33" s="81">
        <f t="shared" ref="G33" si="9">H33+I33</f>
        <v>20000</v>
      </c>
      <c r="H33" s="81">
        <v>20000</v>
      </c>
      <c r="I33" s="81">
        <v>0</v>
      </c>
      <c r="J33" s="81">
        <v>0</v>
      </c>
    </row>
    <row r="34" spans="1:10" ht="111" customHeight="1" x14ac:dyDescent="0.4">
      <c r="A34" s="79" t="s">
        <v>164</v>
      </c>
      <c r="B34" s="79" t="s">
        <v>165</v>
      </c>
      <c r="C34" s="79" t="s">
        <v>45</v>
      </c>
      <c r="D34" s="84" t="s">
        <v>166</v>
      </c>
      <c r="E34" s="84" t="s">
        <v>176</v>
      </c>
      <c r="F34" s="80" t="s">
        <v>177</v>
      </c>
      <c r="G34" s="81">
        <f t="shared" ref="G34" si="10">H34+I34</f>
        <v>7240</v>
      </c>
      <c r="H34" s="81">
        <v>7240</v>
      </c>
      <c r="I34" s="81">
        <v>0</v>
      </c>
      <c r="J34" s="81">
        <v>0</v>
      </c>
    </row>
    <row r="35" spans="1:10" ht="111" customHeight="1" x14ac:dyDescent="0.4">
      <c r="A35" s="79" t="s">
        <v>164</v>
      </c>
      <c r="B35" s="79" t="s">
        <v>165</v>
      </c>
      <c r="C35" s="79" t="s">
        <v>45</v>
      </c>
      <c r="D35" s="84" t="s">
        <v>166</v>
      </c>
      <c r="E35" s="84" t="s">
        <v>237</v>
      </c>
      <c r="F35" s="80" t="s">
        <v>238</v>
      </c>
      <c r="G35" s="81">
        <f t="shared" ref="G35" si="11">H35+I35</f>
        <v>-400000</v>
      </c>
      <c r="H35" s="81">
        <v>0</v>
      </c>
      <c r="I35" s="81">
        <v>-400000</v>
      </c>
      <c r="J35" s="81">
        <v>-400000</v>
      </c>
    </row>
    <row r="36" spans="1:10" ht="111" customHeight="1" x14ac:dyDescent="0.4">
      <c r="A36" s="79" t="s">
        <v>167</v>
      </c>
      <c r="B36" s="79" t="s">
        <v>168</v>
      </c>
      <c r="C36" s="79" t="s">
        <v>169</v>
      </c>
      <c r="D36" s="84" t="s">
        <v>170</v>
      </c>
      <c r="E36" s="84" t="s">
        <v>178</v>
      </c>
      <c r="F36" s="80" t="s">
        <v>179</v>
      </c>
      <c r="G36" s="81">
        <f t="shared" ref="G36" si="12">H36+I36</f>
        <v>3000</v>
      </c>
      <c r="H36" s="81">
        <v>3000</v>
      </c>
      <c r="I36" s="81">
        <v>0</v>
      </c>
      <c r="J36" s="81">
        <v>0</v>
      </c>
    </row>
    <row r="37" spans="1:10" ht="28.8" customHeight="1" x14ac:dyDescent="0.4">
      <c r="A37" s="77">
        <v>3700000</v>
      </c>
      <c r="B37" s="77" t="s">
        <v>121</v>
      </c>
      <c r="C37" s="77" t="s">
        <v>121</v>
      </c>
      <c r="D37" s="129" t="s">
        <v>138</v>
      </c>
      <c r="E37" s="130"/>
      <c r="F37" s="131"/>
      <c r="G37" s="78">
        <f>G38</f>
        <v>160000</v>
      </c>
      <c r="H37" s="78">
        <f t="shared" ref="H37:J37" si="13">H38</f>
        <v>160000</v>
      </c>
      <c r="I37" s="78">
        <f t="shared" si="13"/>
        <v>0</v>
      </c>
      <c r="J37" s="78">
        <f t="shared" si="13"/>
        <v>0</v>
      </c>
    </row>
    <row r="38" spans="1:10" ht="29.4" customHeight="1" x14ac:dyDescent="0.4">
      <c r="A38" s="77">
        <v>3710000</v>
      </c>
      <c r="B38" s="77" t="s">
        <v>121</v>
      </c>
      <c r="C38" s="77" t="s">
        <v>121</v>
      </c>
      <c r="D38" s="129" t="s">
        <v>138</v>
      </c>
      <c r="E38" s="130"/>
      <c r="F38" s="131"/>
      <c r="G38" s="78">
        <f>SUM(G39:G40)</f>
        <v>160000</v>
      </c>
      <c r="H38" s="78">
        <f t="shared" ref="H38:J38" si="14">SUM(H39:H40)</f>
        <v>160000</v>
      </c>
      <c r="I38" s="78">
        <f t="shared" si="14"/>
        <v>0</v>
      </c>
      <c r="J38" s="78">
        <f t="shared" si="14"/>
        <v>0</v>
      </c>
    </row>
    <row r="39" spans="1:10" ht="78.599999999999994" customHeight="1" x14ac:dyDescent="0.4">
      <c r="A39" s="82" t="s">
        <v>216</v>
      </c>
      <c r="B39" s="82" t="s">
        <v>217</v>
      </c>
      <c r="C39" s="83" t="s">
        <v>69</v>
      </c>
      <c r="D39" s="88" t="s">
        <v>218</v>
      </c>
      <c r="E39" s="89" t="s">
        <v>236</v>
      </c>
      <c r="F39" s="84" t="s">
        <v>235</v>
      </c>
      <c r="G39" s="78">
        <f>H39+I39</f>
        <v>100000</v>
      </c>
      <c r="H39" s="81">
        <v>100000</v>
      </c>
      <c r="I39" s="81"/>
      <c r="J39" s="81"/>
    </row>
    <row r="40" spans="1:10" ht="78.599999999999994" customHeight="1" x14ac:dyDescent="0.4">
      <c r="A40" s="82" t="s">
        <v>113</v>
      </c>
      <c r="B40" s="82" t="s">
        <v>114</v>
      </c>
      <c r="C40" s="83" t="s">
        <v>69</v>
      </c>
      <c r="D40" s="88" t="s">
        <v>115</v>
      </c>
      <c r="E40" s="89" t="s">
        <v>133</v>
      </c>
      <c r="F40" s="84" t="s">
        <v>134</v>
      </c>
      <c r="G40" s="78">
        <f>H40+I40</f>
        <v>60000</v>
      </c>
      <c r="H40" s="81">
        <v>60000</v>
      </c>
      <c r="I40" s="81"/>
      <c r="J40" s="81"/>
    </row>
    <row r="41" spans="1:10" ht="43.5" customHeight="1" x14ac:dyDescent="0.4">
      <c r="A41" s="90" t="s">
        <v>8</v>
      </c>
      <c r="B41" s="90" t="s">
        <v>8</v>
      </c>
      <c r="C41" s="90" t="s">
        <v>8</v>
      </c>
      <c r="D41" s="77" t="s">
        <v>24</v>
      </c>
      <c r="E41" s="77" t="s">
        <v>8</v>
      </c>
      <c r="F41" s="77" t="s">
        <v>8</v>
      </c>
      <c r="G41" s="78">
        <f>G37+G28+G16</f>
        <v>600302</v>
      </c>
      <c r="H41" s="78">
        <f t="shared" ref="H41:J41" si="15">H37+H28+H16</f>
        <v>1109812</v>
      </c>
      <c r="I41" s="78">
        <f t="shared" si="15"/>
        <v>-509510</v>
      </c>
      <c r="J41" s="78">
        <f t="shared" si="15"/>
        <v>-530110</v>
      </c>
    </row>
  </sheetData>
  <mergeCells count="21">
    <mergeCell ref="I1:J1"/>
    <mergeCell ref="H2:J2"/>
    <mergeCell ref="H3:J3"/>
    <mergeCell ref="H4:J4"/>
    <mergeCell ref="A8:J8"/>
    <mergeCell ref="D29:F29"/>
    <mergeCell ref="D37:F37"/>
    <mergeCell ref="D38:F38"/>
    <mergeCell ref="A7:O7"/>
    <mergeCell ref="G13:G14"/>
    <mergeCell ref="H13:H14"/>
    <mergeCell ref="I13:J13"/>
    <mergeCell ref="D16:F16"/>
    <mergeCell ref="D17:F17"/>
    <mergeCell ref="D28:F28"/>
    <mergeCell ref="A13:A14"/>
    <mergeCell ref="B13:B14"/>
    <mergeCell ref="C13:C14"/>
    <mergeCell ref="D13:D14"/>
    <mergeCell ref="E13:E14"/>
    <mergeCell ref="F13:F14"/>
  </mergeCells>
  <pageMargins left="0.31496062992125984" right="0.12" top="0.43307086614173229" bottom="0.23622047244094491" header="0.31496062992125984" footer="0.31496062992125984"/>
  <pageSetup paperSize="9" scale="41" fitToHeight="3" orientation="landscape" horizontalDpi="360" verticalDpi="360" r:id="rId1"/>
  <rowBreaks count="2" manualBreakCount="2">
    <brk id="21" max="9" man="1"/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9</vt:i4>
      </vt:variant>
    </vt:vector>
  </HeadingPairs>
  <TitlesOfParts>
    <vt:vector size="15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1'!Заголовки_для_друку</vt:lpstr>
      <vt:lpstr>'додаток 3'!Заголовки_для_друку</vt:lpstr>
      <vt:lpstr>'додаток 7'!Заголовки_для_друку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5'!Область_друку</vt:lpstr>
      <vt:lpstr>'додаток 6'!Область_друку</vt:lpstr>
      <vt:lpstr>'додаток 7'!Область_друку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Тетяна Волошина</cp:lastModifiedBy>
  <cp:lastPrinted>2025-09-24T11:33:18Z</cp:lastPrinted>
  <dcterms:created xsi:type="dcterms:W3CDTF">2024-04-09T18:30:40Z</dcterms:created>
  <dcterms:modified xsi:type="dcterms:W3CDTF">2025-09-24T11:34:12Z</dcterms:modified>
</cp:coreProperties>
</file>