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1"/>
  </bookViews>
  <sheets>
    <sheet name="додаток 1" sheetId="1" r:id="rId1"/>
    <sheet name="додаток 3" sheetId="3" r:id="rId2"/>
    <sheet name="додаток 5" sheetId="4" r:id="rId3"/>
    <sheet name="додаток 6" sheetId="7" r:id="rId4"/>
    <sheet name="додаток 7" sheetId="5" r:id="rId5"/>
  </sheets>
  <definedNames>
    <definedName name="_xlnm.Print_Titles" localSheetId="0">'додаток 1'!$9:$11</definedName>
    <definedName name="_xlnm.Print_Titles" localSheetId="1">'додаток 3'!$11:$15</definedName>
    <definedName name="_xlnm.Print_Titles" localSheetId="4">'додаток 7'!$13:$14</definedName>
    <definedName name="_xlnm.Print_Area" localSheetId="0">'додаток 1'!$A$1:$F$22</definedName>
    <definedName name="_xlnm.Print_Area" localSheetId="1">'додаток 3'!$A$1:$P$37</definedName>
    <definedName name="_xlnm.Print_Area" localSheetId="2">'додаток 5'!$A$1:$D$43</definedName>
    <definedName name="_xlnm.Print_Area" localSheetId="3">'додаток 6'!$A$1:$J$14</definedName>
    <definedName name="_xlnm.Print_Area" localSheetId="4">'додаток 7'!$A$1:$J$30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5" l="1"/>
  <c r="I30" i="5" l="1"/>
  <c r="J30" i="5"/>
  <c r="H28" i="5"/>
  <c r="I28" i="5"/>
  <c r="J28" i="5"/>
  <c r="G29" i="5" l="1"/>
  <c r="G28" i="5" s="1"/>
  <c r="G21" i="5"/>
  <c r="G19" i="5"/>
  <c r="G13" i="7"/>
  <c r="H13" i="7"/>
  <c r="I13" i="7"/>
  <c r="D40" i="4" l="1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2" i="1" l="1"/>
  <c r="C21" i="1"/>
  <c r="C20" i="1"/>
  <c r="C19" i="1"/>
  <c r="C18" i="1"/>
  <c r="C17" i="1"/>
  <c r="C16" i="1"/>
  <c r="C15" i="1"/>
  <c r="C14" i="1"/>
  <c r="C13" i="1"/>
  <c r="I17" i="5" l="1"/>
  <c r="J17" i="5"/>
  <c r="H17" i="5"/>
  <c r="G23" i="5"/>
  <c r="D37" i="4"/>
  <c r="D41" i="4" s="1"/>
  <c r="H16" i="5" l="1"/>
  <c r="H30" i="5" s="1"/>
  <c r="I16" i="5"/>
  <c r="J16" i="5"/>
  <c r="G18" i="5"/>
  <c r="H27" i="5"/>
  <c r="I27" i="5"/>
  <c r="J27" i="5"/>
  <c r="H25" i="5"/>
  <c r="H24" i="5" s="1"/>
  <c r="I25" i="5"/>
  <c r="I24" i="5" s="1"/>
  <c r="J25" i="5"/>
  <c r="J24" i="5" s="1"/>
  <c r="G26" i="5" l="1"/>
  <c r="G25" i="5" s="1"/>
  <c r="D34" i="4"/>
  <c r="H14" i="7" l="1"/>
  <c r="I14" i="7"/>
  <c r="G14" i="7"/>
  <c r="I12" i="7"/>
  <c r="I11" i="7" s="1"/>
  <c r="G12" i="7"/>
  <c r="G11" i="7" s="1"/>
  <c r="H12" i="7" l="1"/>
  <c r="H11" i="7" s="1"/>
  <c r="D26" i="4" l="1"/>
  <c r="G22" i="5" l="1"/>
  <c r="G17" i="5" l="1"/>
  <c r="G27" i="5"/>
  <c r="G24" i="5" l="1"/>
  <c r="G16" i="5"/>
  <c r="G30" i="5" s="1"/>
  <c r="D25" i="4"/>
  <c r="D32" i="4" l="1"/>
  <c r="D39" i="4" l="1"/>
  <c r="D24" i="4"/>
</calcChain>
</file>

<file path=xl/sharedStrings.xml><?xml version="1.0" encoding="utf-8"?>
<sst xmlns="http://schemas.openxmlformats.org/spreadsheetml/2006/main" count="314" uniqueCount="153">
  <si>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</si>
  <si>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</si>
  <si>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</si>
  <si>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</si>
  <si>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</si>
  <si>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</si>
  <si>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</si>
  <si>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</si>
  <si>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</si>
  <si>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</si>
  <si>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</si>
  <si>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</si>
  <si>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</si>
  <si>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</si>
  <si>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</si>
  <si>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</si>
  <si>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</si>
  <si>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</si>
  <si>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</si>
  <si>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</si>
  <si>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</si>
  <si>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</si>
  <si>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</si>
  <si>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</si>
  <si>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</si>
  <si>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</si>
  <si>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</si>
  <si>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</si>
  <si>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</si>
  <si>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</si>
  <si>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</si>
  <si>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</si>
  <si>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</si>
  <si>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</si>
  <si>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</si>
  <si>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</si>
  <si>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</si>
  <si>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</si>
  <si>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</si>
  <si>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</si>
  <si>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</si>
  <si>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</si>
  <si>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-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</si>
  <si>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</si>
  <si>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</si>
  <si>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</si>
  <si>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</si>
  <si>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</si>
  <si>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</si>
  <si>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</si>
  <si>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</si>
  <si>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</si>
  <si>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Внутрішні податки на товари та послуги</t>
  </si>
  <si>
    <t>Пальне</t>
  </si>
  <si>
    <t>Акцизний податок з ввезених на митну територію України підакцизних товарів (продукції)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</si>
  <si>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</si>
  <si>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</si>
  <si>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</si>
  <si>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</si>
  <si>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0111</t>
  </si>
  <si>
    <t>0180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</si>
  <si>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</si>
  <si>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</si>
  <si>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</si>
  <si>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</si>
  <si>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</si>
  <si>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</si>
  <si>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</si>
  <si>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</si>
  <si>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</si>
  <si>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</si>
  <si>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</si>
  <si>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</si>
  <si>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</si>
  <si>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</si>
  <si>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</si>
  <si>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</si>
  <si>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</si>
  <si>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</si>
  <si>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1152900000</t>
  </si>
  <si>
    <t>Додаток 7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</si>
  <si>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</si>
  <si>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</si>
  <si>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</si>
  <si>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</si>
  <si>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</si>
  <si>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</si>
  <si>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</si>
  <si>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</si>
  <si>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Фінансовий відділ Великосеверинівської сільської ради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</si>
  <si>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</si>
  <si>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30.08.2024 р. №1599</t>
  </si>
  <si>
    <t xml:space="preserve">Додаток № 5 </t>
  </si>
  <si>
    <t xml:space="preserve">Додаток № 1        </t>
  </si>
  <si>
    <t xml:space="preserve">Додаток № 3 </t>
  </si>
  <si>
    <t>0900000</t>
  </si>
  <si>
    <t>Служба у справах дітей Великосеверинівської сільської ради</t>
  </si>
  <si>
    <t>0910000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</si>
  <si>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</si>
  <si>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</si>
  <si>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</si>
  <si>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</si>
  <si>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</si>
  <si>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Інша діяльність у сфері державного управління</t>
  </si>
  <si>
    <t>3719770</t>
  </si>
  <si>
    <t>9770</t>
  </si>
  <si>
    <t>Інші субвенції з місцевого бюджету</t>
  </si>
  <si>
    <t xml:space="preserve">Додаток № 6     </t>
  </si>
  <si>
    <t>що вносяться до капітальних вкладень бюджету Великосеверинівської сільської територіальної громади у розрізі інвестиційних проектів у 2025 році визначеного у додатку № 6  до рішення Великосеверинівської сільської ради від 11 лютого 2025 року № 1712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</si>
  <si>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</si>
  <si>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</si>
  <si>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</si>
  <si>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</si>
  <si>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</si>
  <si>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</si>
  <si>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</si>
  <si>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</si>
  <si>
    <t>0910180</t>
  </si>
  <si>
    <t>ІІ. Трансферти із спеціального фонду бюджету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</si>
  <si>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</si>
  <si>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</si>
  <si>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</si>
  <si>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</si>
  <si>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сільської ради від 05.12.2025 року № 1956</t>
  </si>
  <si>
    <t>0111300</t>
  </si>
  <si>
    <t>1300</t>
  </si>
  <si>
    <t>Будівництво освітніх установ та закладів</t>
  </si>
  <si>
    <t>0113114</t>
  </si>
  <si>
    <t>3114</t>
  </si>
  <si>
    <t>1040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</si>
  <si>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</si>
  <si>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0910160</t>
  </si>
  <si>
    <t>0913112</t>
  </si>
  <si>
    <t>3112</t>
  </si>
  <si>
    <t>Заходи державної політики з питань дітей та їх соціального захисту</t>
  </si>
  <si>
    <t>до рішення Великосеверинівської сільської ради від 05.12.2025 року № 1956</t>
  </si>
  <si>
    <t>Бюджет Аджамської ТГ ( КНП "Центр первинної медико-санітарної допомоги" на придбання реактивів для аналізатору крові та сечі )</t>
  </si>
  <si>
    <t>Обласний бюджет Кіровоградської області (ОКВП "Дніпро-Кіровоград - надання фінансової підтримки для погашення заборгованості за енергоносії  )</t>
  </si>
  <si>
    <t>сільської ради від 05.12.2025 року №1956</t>
  </si>
  <si>
    <t>Реконструкція ганку з улаштуванням засобів безперешкодного доступу осіб з інвалідністю та інших маломобільних груп населення до будівлі Оситнязької філії Великосеверинівського ліцею Великосеверинівської сільської ради за адресою : Кіровоградська область, Кропивницький район, с.Оситняжка, вул.Центральна,48а"</t>
  </si>
  <si>
    <t>2024р. - 2025 р.</t>
  </si>
  <si>
    <t>від 05.12.2025 року №1956</t>
  </si>
  <si>
    <t xml:space="preserve"> 'Програма "Питна вода" Великосеверинівської територіальної громади на 2024-2026 роки</t>
  </si>
  <si>
    <t>Рішення сесії Великосеверинівської сільської ради від 22.12.2023р. №1443, зі змінами</t>
  </si>
  <si>
    <t>Програма соціального захисту дітей-сиріт, дітей, позбавлення батьківського піклування, дітей із сімей, що опинилися в складних життєвих оставинах на 2024-2027 рік</t>
  </si>
  <si>
    <t>Рішення сесії Великосеверинівської сільської ради від 21.11.2024 року №1670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</si>
  <si>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</si>
  <si>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0113121</t>
  </si>
  <si>
    <t>3121</t>
  </si>
  <si>
    <t>Про затвердження Комплексної програми розвитку КЗ « Центр надання соціальних послуг населенню Великосеверинівської сільської ради Кропивницького району Кіровоградської області» на 2025 -2027 роки»</t>
  </si>
  <si>
    <t>Рішення сесії Великосеверинівської сільської ради від 24.12.2024 р. №1697</t>
  </si>
  <si>
    <t>Рішення сесії Великосеверинівської сільської ради від 21.11.2024 р. №1671</t>
  </si>
  <si>
    <t>Програма забезпечення житлом дітей-сиріт, дітей, позбавлених батьківського піклування, та осіб з їх числа на 2024-2027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</si>
</sst>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65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6" fillId="0" borderId="0" xfId="0" applyFont="1" applyFill="1"/>
    <xf numFmtId="0" fontId="8" fillId="0" borderId="0" xfId="0" applyFont="1" applyFill="1"/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0" fillId="0" borderId="0" xfId="0" applyAlignme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0" borderId="0" xfId="0" applyFont="1"/>
    <xf numFmtId="165" fontId="18" fillId="2" borderId="0" xfId="1" applyNumberFormat="1" applyFont="1" applyFill="1" applyAlignment="1" applyProtection="1">
      <alignment vertical="center" wrapText="1"/>
      <protection locked="0"/>
    </xf>
    <xf numFmtId="0" fontId="19" fillId="0" borderId="0" xfId="0" quotePrefix="1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vertical="center" wrapText="1"/>
    </xf>
    <xf numFmtId="0" fontId="6" fillId="0" borderId="4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3" fillId="0" borderId="0" xfId="0" quotePrefix="1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10" fontId="0" fillId="2" borderId="1" xfId="0" applyNumberForma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16" fillId="0" borderId="0" xfId="0" quotePrefix="1" applyFont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6" fillId="0" borderId="8" xfId="0" quotePrefix="1" applyFont="1" applyFill="1" applyBorder="1" applyAlignment="1">
      <alignment vertical="center" wrapText="1"/>
    </xf>
    <xf numFmtId="164" fontId="6" fillId="0" borderId="8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9" fillId="2" borderId="0" xfId="0" quotePrefix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5" fontId="21" fillId="2" borderId="0" xfId="1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49" zoomScale="80" zoomScaleNormal="100" zoomScaleSheetLayoutView="80" workbookViewId="0">
      <selection activeCell="J20" sqref="J20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45" customFormat="1" ht="37.5" customHeight="1" x14ac:dyDescent="0.3">
      <c r="C1" s="122" t="s">
        <v>93</v>
      </c>
      <c r="D1" s="122"/>
      <c r="E1" s="122"/>
      <c r="F1" s="122"/>
      <c r="G1" s="122"/>
      <c r="H1" s="46"/>
    </row>
    <row r="2" spans="1:9" s="45" customFormat="1" ht="16.149999999999999" customHeight="1" x14ac:dyDescent="0.3">
      <c r="C2" s="122" t="s">
        <v>25</v>
      </c>
      <c r="D2" s="122"/>
      <c r="E2" s="122"/>
      <c r="F2" s="122"/>
      <c r="G2" s="64"/>
      <c r="H2" s="47"/>
      <c r="I2" s="47"/>
    </row>
    <row r="3" spans="1:9" s="45" customFormat="1" ht="15.6" customHeight="1" x14ac:dyDescent="0.3">
      <c r="C3" s="123" t="s">
        <v>123</v>
      </c>
      <c r="D3" s="123"/>
      <c r="E3" s="123"/>
      <c r="F3" s="123"/>
      <c r="G3" s="64"/>
      <c r="H3" s="47"/>
      <c r="I3" s="47"/>
    </row>
    <row r="4" spans="1:9" s="45" customFormat="1" ht="35.25" customHeight="1" x14ac:dyDescent="0.3">
      <c r="C4" s="48" t="s">
        <v>41</v>
      </c>
      <c r="D4" s="48"/>
      <c r="E4" s="124"/>
      <c r="F4" s="124"/>
      <c r="G4" s="124"/>
      <c r="H4" s="124"/>
      <c r="I4" s="124"/>
    </row>
    <row r="5" spans="1:9" s="45" customFormat="1" ht="30" customHeight="1" x14ac:dyDescent="0.3">
      <c r="A5" s="125" t="s">
        <v>26</v>
      </c>
      <c r="B5" s="125"/>
      <c r="C5" s="125"/>
      <c r="D5" s="125"/>
      <c r="E5" s="125"/>
      <c r="F5" s="125"/>
      <c r="G5" s="47"/>
      <c r="H5" s="47"/>
      <c r="I5" s="47"/>
    </row>
    <row r="6" spans="1:9" s="49" customFormat="1" ht="55.9" customHeight="1" x14ac:dyDescent="0.3">
      <c r="A6" s="120" t="s">
        <v>45</v>
      </c>
      <c r="B6" s="120"/>
      <c r="C6" s="120"/>
      <c r="D6" s="120"/>
      <c r="E6" s="120"/>
      <c r="F6" s="120"/>
      <c r="G6" s="53"/>
      <c r="H6" s="53"/>
      <c r="I6" s="53"/>
    </row>
    <row r="7" spans="1:9" s="49" customFormat="1" ht="48.75" customHeight="1" x14ac:dyDescent="0.3">
      <c r="A7" s="121" t="s">
        <v>9</v>
      </c>
      <c r="B7" s="121"/>
      <c r="E7" s="50"/>
      <c r="F7" s="50"/>
      <c r="G7" s="50"/>
      <c r="H7" s="50"/>
      <c r="I7" s="50"/>
    </row>
    <row r="8" spans="1:9" s="49" customFormat="1" ht="27" customHeight="1" x14ac:dyDescent="0.3">
      <c r="A8" s="51" t="s">
        <v>10</v>
      </c>
      <c r="B8" s="51"/>
      <c r="E8" s="65"/>
      <c r="F8" s="52" t="s">
        <v>27</v>
      </c>
      <c r="G8" s="48"/>
    </row>
    <row r="9" spans="1:9" ht="13.9" customHeight="1" x14ac:dyDescent="0.2">
      <c r="A9" s="126" t="s">
        <v>0</v>
      </c>
      <c r="B9" s="126" t="s">
        <v>1</v>
      </c>
      <c r="C9" s="126" t="s">
        <v>2</v>
      </c>
      <c r="D9" s="126" t="s">
        <v>3</v>
      </c>
      <c r="E9" s="126" t="s">
        <v>4</v>
      </c>
      <c r="F9" s="126"/>
    </row>
    <row r="10" spans="1:9" ht="13.9" customHeight="1" x14ac:dyDescent="0.2">
      <c r="A10" s="126"/>
      <c r="B10" s="126"/>
      <c r="C10" s="126"/>
      <c r="D10" s="126"/>
      <c r="E10" s="126" t="s">
        <v>5</v>
      </c>
      <c r="F10" s="127" t="s">
        <v>6</v>
      </c>
    </row>
    <row r="11" spans="1:9" x14ac:dyDescent="0.2">
      <c r="A11" s="126"/>
      <c r="B11" s="126"/>
      <c r="C11" s="126"/>
      <c r="D11" s="126"/>
      <c r="E11" s="126"/>
      <c r="F11" s="126"/>
    </row>
    <row r="12" spans="1:9" x14ac:dyDescent="0.2">
      <c r="A12" s="114">
        <v>1</v>
      </c>
      <c r="B12" s="114">
        <v>2</v>
      </c>
      <c r="C12" s="114">
        <v>3</v>
      </c>
      <c r="D12" s="114">
        <v>4</v>
      </c>
      <c r="E12" s="114">
        <v>5</v>
      </c>
      <c r="F12" s="114">
        <v>6</v>
      </c>
    </row>
    <row r="13" spans="1:9" x14ac:dyDescent="0.2">
      <c r="A13" s="91">
        <v>10000000</v>
      </c>
      <c r="B13" s="92" t="s">
        <v>51</v>
      </c>
      <c r="C13" s="93">
        <f t="shared" ref="C13:C22" si="0">D13+E13</f>
        <v>466700</v>
      </c>
      <c r="D13" s="93">
        <v>466700</v>
      </c>
      <c r="E13" s="93">
        <v>0</v>
      </c>
      <c r="F13" s="93">
        <v>0</v>
      </c>
    </row>
    <row r="14" spans="1:9" x14ac:dyDescent="0.2">
      <c r="A14" s="91">
        <v>14000000</v>
      </c>
      <c r="B14" s="92" t="s">
        <v>52</v>
      </c>
      <c r="C14" s="93">
        <f t="shared" si="0"/>
        <v>466700</v>
      </c>
      <c r="D14" s="93">
        <v>466700</v>
      </c>
      <c r="E14" s="93">
        <v>0</v>
      </c>
      <c r="F14" s="93">
        <v>0</v>
      </c>
    </row>
    <row r="15" spans="1:9" ht="38.25" x14ac:dyDescent="0.2">
      <c r="A15" s="91">
        <v>14030000</v>
      </c>
      <c r="B15" s="92" t="s">
        <v>54</v>
      </c>
      <c r="C15" s="93">
        <f t="shared" si="0"/>
        <v>466700</v>
      </c>
      <c r="D15" s="93">
        <v>466700</v>
      </c>
      <c r="E15" s="93">
        <v>0</v>
      </c>
      <c r="F15" s="93">
        <v>0</v>
      </c>
    </row>
    <row r="16" spans="1:9" ht="34.15" customHeight="1" x14ac:dyDescent="0.2">
      <c r="A16" s="42">
        <v>14031900</v>
      </c>
      <c r="B16" s="43" t="s">
        <v>53</v>
      </c>
      <c r="C16" s="44">
        <f t="shared" si="0"/>
        <v>466700</v>
      </c>
      <c r="D16" s="44">
        <v>466700</v>
      </c>
      <c r="E16" s="44">
        <v>0</v>
      </c>
      <c r="F16" s="44">
        <v>0</v>
      </c>
    </row>
    <row r="17" spans="1:6" ht="31.15" customHeight="1" x14ac:dyDescent="0.2">
      <c r="A17" s="91">
        <v>30000000</v>
      </c>
      <c r="B17" s="92" t="s">
        <v>119</v>
      </c>
      <c r="C17" s="93">
        <f t="shared" si="0"/>
        <v>125000</v>
      </c>
      <c r="D17" s="93">
        <v>0</v>
      </c>
      <c r="E17" s="93">
        <v>125000</v>
      </c>
      <c r="F17" s="93">
        <v>125000</v>
      </c>
    </row>
    <row r="18" spans="1:6" ht="42" customHeight="1" x14ac:dyDescent="0.2">
      <c r="A18" s="91">
        <v>33000000</v>
      </c>
      <c r="B18" s="92" t="s">
        <v>120</v>
      </c>
      <c r="C18" s="93">
        <f t="shared" si="0"/>
        <v>125000</v>
      </c>
      <c r="D18" s="93">
        <v>0</v>
      </c>
      <c r="E18" s="93">
        <v>125000</v>
      </c>
      <c r="F18" s="93">
        <v>125000</v>
      </c>
    </row>
    <row r="19" spans="1:6" x14ac:dyDescent="0.2">
      <c r="A19" s="91">
        <v>33010000</v>
      </c>
      <c r="B19" s="92" t="s">
        <v>121</v>
      </c>
      <c r="C19" s="93">
        <f t="shared" si="0"/>
        <v>125000</v>
      </c>
      <c r="D19" s="93">
        <v>0</v>
      </c>
      <c r="E19" s="93">
        <v>125000</v>
      </c>
      <c r="F19" s="93">
        <v>125000</v>
      </c>
    </row>
    <row r="20" spans="1:6" ht="84" customHeight="1" x14ac:dyDescent="0.2">
      <c r="A20" s="42">
        <v>33010100</v>
      </c>
      <c r="B20" s="43" t="s">
        <v>122</v>
      </c>
      <c r="C20" s="44">
        <f t="shared" si="0"/>
        <v>125000</v>
      </c>
      <c r="D20" s="44">
        <v>0</v>
      </c>
      <c r="E20" s="44">
        <v>125000</v>
      </c>
      <c r="F20" s="44">
        <v>125000</v>
      </c>
    </row>
    <row r="21" spans="1:6" ht="25.5" x14ac:dyDescent="0.2">
      <c r="A21" s="91"/>
      <c r="B21" s="92" t="s">
        <v>55</v>
      </c>
      <c r="C21" s="93">
        <f t="shared" si="0"/>
        <v>591700</v>
      </c>
      <c r="D21" s="93">
        <v>466700</v>
      </c>
      <c r="E21" s="93">
        <v>125000</v>
      </c>
      <c r="F21" s="93">
        <v>125000</v>
      </c>
    </row>
    <row r="22" spans="1:6" ht="23.45" customHeight="1" x14ac:dyDescent="0.2">
      <c r="A22" s="2" t="s">
        <v>8</v>
      </c>
      <c r="B22" s="92" t="s">
        <v>7</v>
      </c>
      <c r="C22" s="93">
        <f t="shared" si="0"/>
        <v>591700</v>
      </c>
      <c r="D22" s="93">
        <v>466700</v>
      </c>
      <c r="E22" s="93">
        <v>125000</v>
      </c>
      <c r="F22" s="93">
        <v>125000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view="pageBreakPreview" zoomScale="80" zoomScaleNormal="100" zoomScaleSheetLayoutView="80" workbookViewId="0">
      <selection activeCell="A21" sqref="A21:D21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45" customFormat="1" ht="37.5" customHeight="1" x14ac:dyDescent="0.3">
      <c r="H1" s="46"/>
      <c r="L1" s="128" t="s">
        <v>94</v>
      </c>
      <c r="M1" s="128"/>
      <c r="N1" s="128"/>
      <c r="O1" s="128"/>
      <c r="P1" s="128"/>
    </row>
    <row r="2" spans="1:16" s="45" customFormat="1" ht="16.149999999999999" customHeight="1" x14ac:dyDescent="0.3">
      <c r="H2" s="47"/>
      <c r="I2" s="47"/>
      <c r="L2" s="128" t="s">
        <v>25</v>
      </c>
      <c r="M2" s="128"/>
      <c r="N2" s="128"/>
      <c r="O2" s="128"/>
      <c r="P2" s="67"/>
    </row>
    <row r="3" spans="1:16" s="45" customFormat="1" ht="27.6" customHeight="1" x14ac:dyDescent="0.3">
      <c r="H3" s="47"/>
      <c r="I3" s="47"/>
      <c r="L3" s="129" t="s">
        <v>123</v>
      </c>
      <c r="M3" s="129"/>
      <c r="N3" s="129"/>
      <c r="O3" s="129"/>
      <c r="P3" s="67"/>
    </row>
    <row r="4" spans="1:16" s="45" customFormat="1" ht="6" customHeight="1" x14ac:dyDescent="0.3">
      <c r="C4" s="48"/>
      <c r="D4" s="48"/>
      <c r="E4" s="124"/>
      <c r="F4" s="124"/>
      <c r="G4" s="124"/>
      <c r="H4" s="124"/>
      <c r="I4" s="124"/>
    </row>
    <row r="5" spans="1:16" s="45" customFormat="1" ht="18.600000000000001" customHeight="1" x14ac:dyDescent="0.3">
      <c r="A5" s="125" t="s">
        <v>26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s="49" customFormat="1" ht="39.6" customHeight="1" x14ac:dyDescent="0.3">
      <c r="A6" s="120" t="s">
        <v>50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s="49" customFormat="1" ht="48.75" customHeight="1" x14ac:dyDescent="0.3">
      <c r="A7" s="121" t="s">
        <v>9</v>
      </c>
      <c r="B7" s="121"/>
      <c r="E7" s="50"/>
      <c r="F7" s="50"/>
      <c r="G7" s="50"/>
      <c r="H7" s="50"/>
      <c r="I7" s="50"/>
    </row>
    <row r="8" spans="1:16" s="49" customFormat="1" ht="27" customHeight="1" x14ac:dyDescent="0.3">
      <c r="A8" s="51" t="s">
        <v>10</v>
      </c>
      <c r="B8" s="51"/>
      <c r="E8" s="65"/>
      <c r="G8" s="48"/>
    </row>
    <row r="10" spans="1:16" ht="15.75" x14ac:dyDescent="0.25">
      <c r="P10" s="52" t="s">
        <v>27</v>
      </c>
    </row>
    <row r="11" spans="1:16" ht="13.9" customHeight="1" x14ac:dyDescent="0.2">
      <c r="A11" s="130" t="s">
        <v>11</v>
      </c>
      <c r="B11" s="130" t="s">
        <v>12</v>
      </c>
      <c r="C11" s="130" t="s">
        <v>13</v>
      </c>
      <c r="D11" s="126" t="s">
        <v>14</v>
      </c>
      <c r="E11" s="126" t="s">
        <v>3</v>
      </c>
      <c r="F11" s="126"/>
      <c r="G11" s="126"/>
      <c r="H11" s="126"/>
      <c r="I11" s="126"/>
      <c r="J11" s="126" t="s">
        <v>4</v>
      </c>
      <c r="K11" s="126"/>
      <c r="L11" s="126"/>
      <c r="M11" s="126"/>
      <c r="N11" s="126"/>
      <c r="O11" s="126"/>
      <c r="P11" s="126" t="s">
        <v>15</v>
      </c>
    </row>
    <row r="12" spans="1:16" ht="13.9" customHeight="1" x14ac:dyDescent="0.2">
      <c r="A12" s="126"/>
      <c r="B12" s="126"/>
      <c r="C12" s="126"/>
      <c r="D12" s="126"/>
      <c r="E12" s="126" t="s">
        <v>5</v>
      </c>
      <c r="F12" s="126" t="s">
        <v>16</v>
      </c>
      <c r="G12" s="126" t="s">
        <v>17</v>
      </c>
      <c r="H12" s="126"/>
      <c r="I12" s="126" t="s">
        <v>18</v>
      </c>
      <c r="J12" s="126" t="s">
        <v>5</v>
      </c>
      <c r="K12" s="126" t="s">
        <v>6</v>
      </c>
      <c r="L12" s="126" t="s">
        <v>16</v>
      </c>
      <c r="M12" s="126" t="s">
        <v>17</v>
      </c>
      <c r="N12" s="126"/>
      <c r="O12" s="126" t="s">
        <v>18</v>
      </c>
      <c r="P12" s="126"/>
    </row>
    <row r="13" spans="1:16" ht="13.9" customHeight="1" x14ac:dyDescent="0.2">
      <c r="A13" s="126"/>
      <c r="B13" s="126"/>
      <c r="C13" s="126"/>
      <c r="D13" s="126"/>
      <c r="E13" s="126"/>
      <c r="F13" s="126"/>
      <c r="G13" s="126" t="s">
        <v>19</v>
      </c>
      <c r="H13" s="126" t="s">
        <v>20</v>
      </c>
      <c r="I13" s="126"/>
      <c r="J13" s="126"/>
      <c r="K13" s="126"/>
      <c r="L13" s="126"/>
      <c r="M13" s="126" t="s">
        <v>19</v>
      </c>
      <c r="N13" s="126" t="s">
        <v>20</v>
      </c>
      <c r="O13" s="126"/>
      <c r="P13" s="126"/>
    </row>
    <row r="14" spans="1:16" ht="44.25" customHeight="1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</row>
    <row r="15" spans="1:16" x14ac:dyDescent="0.2">
      <c r="A15" s="114">
        <v>1</v>
      </c>
      <c r="B15" s="114">
        <v>2</v>
      </c>
      <c r="C15" s="114">
        <v>3</v>
      </c>
      <c r="D15" s="114">
        <v>4</v>
      </c>
      <c r="E15" s="114">
        <v>5</v>
      </c>
      <c r="F15" s="114">
        <v>6</v>
      </c>
      <c r="G15" s="114">
        <v>7</v>
      </c>
      <c r="H15" s="114">
        <v>8</v>
      </c>
      <c r="I15" s="114">
        <v>9</v>
      </c>
      <c r="J15" s="114">
        <v>10</v>
      </c>
      <c r="K15" s="114">
        <v>11</v>
      </c>
      <c r="L15" s="114">
        <v>12</v>
      </c>
      <c r="M15" s="114">
        <v>13</v>
      </c>
      <c r="N15" s="114">
        <v>14</v>
      </c>
      <c r="O15" s="114">
        <v>15</v>
      </c>
      <c r="P15" s="114">
        <v>16</v>
      </c>
    </row>
    <row r="16" spans="1:16" x14ac:dyDescent="0.2">
      <c r="A16" s="95" t="s">
        <v>56</v>
      </c>
      <c r="B16" s="96"/>
      <c r="C16" s="97"/>
      <c r="D16" s="98" t="s">
        <v>57</v>
      </c>
      <c r="E16" s="99">
        <v>188500</v>
      </c>
      <c r="F16" s="99">
        <v>175000</v>
      </c>
      <c r="G16" s="99">
        <v>0</v>
      </c>
      <c r="H16" s="99">
        <v>0</v>
      </c>
      <c r="I16" s="99">
        <v>13500</v>
      </c>
      <c r="J16" s="99">
        <v>125000</v>
      </c>
      <c r="K16" s="99">
        <v>125000</v>
      </c>
      <c r="L16" s="99">
        <v>0</v>
      </c>
      <c r="M16" s="99">
        <v>0</v>
      </c>
      <c r="N16" s="99">
        <v>0</v>
      </c>
      <c r="O16" s="99">
        <v>125000</v>
      </c>
      <c r="P16" s="99">
        <f t="shared" ref="P16:P36" si="0">E16+J16</f>
        <v>313500</v>
      </c>
    </row>
    <row r="17" spans="1:16" x14ac:dyDescent="0.2">
      <c r="A17" s="95" t="s">
        <v>58</v>
      </c>
      <c r="B17" s="96"/>
      <c r="C17" s="97"/>
      <c r="D17" s="98" t="s">
        <v>57</v>
      </c>
      <c r="E17" s="99">
        <v>188500</v>
      </c>
      <c r="F17" s="99">
        <v>175000</v>
      </c>
      <c r="G17" s="99">
        <v>0</v>
      </c>
      <c r="H17" s="99">
        <v>0</v>
      </c>
      <c r="I17" s="99">
        <v>13500</v>
      </c>
      <c r="J17" s="99">
        <v>125000</v>
      </c>
      <c r="K17" s="99">
        <v>125000</v>
      </c>
      <c r="L17" s="99">
        <v>0</v>
      </c>
      <c r="M17" s="99">
        <v>0</v>
      </c>
      <c r="N17" s="99">
        <v>0</v>
      </c>
      <c r="O17" s="99">
        <v>125000</v>
      </c>
      <c r="P17" s="99">
        <f t="shared" si="0"/>
        <v>313500</v>
      </c>
    </row>
    <row r="18" spans="1:16" ht="76.150000000000006" customHeight="1" x14ac:dyDescent="0.2">
      <c r="A18" s="54" t="s">
        <v>98</v>
      </c>
      <c r="B18" s="54" t="s">
        <v>99</v>
      </c>
      <c r="C18" s="55" t="s">
        <v>59</v>
      </c>
      <c r="D18" s="56" t="s">
        <v>100</v>
      </c>
      <c r="E18" s="56">
        <v>21000</v>
      </c>
      <c r="F18" s="56">
        <v>21000</v>
      </c>
      <c r="G18" s="56">
        <v>0</v>
      </c>
      <c r="H18" s="56">
        <v>0</v>
      </c>
      <c r="I18" s="56">
        <v>0</v>
      </c>
      <c r="J18" s="56">
        <v>50000</v>
      </c>
      <c r="K18" s="56">
        <v>50000</v>
      </c>
      <c r="L18" s="56">
        <v>0</v>
      </c>
      <c r="M18" s="56">
        <v>0</v>
      </c>
      <c r="N18" s="56">
        <v>0</v>
      </c>
      <c r="O18" s="56">
        <v>50000</v>
      </c>
      <c r="P18" s="56">
        <f t="shared" si="0"/>
        <v>71000</v>
      </c>
    </row>
    <row r="19" spans="1:16" x14ac:dyDescent="0.2">
      <c r="A19" s="54" t="s">
        <v>101</v>
      </c>
      <c r="B19" s="54" t="s">
        <v>60</v>
      </c>
      <c r="C19" s="55" t="s">
        <v>102</v>
      </c>
      <c r="D19" s="56" t="s">
        <v>103</v>
      </c>
      <c r="E19" s="56">
        <v>14000</v>
      </c>
      <c r="F19" s="56">
        <v>14000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f t="shared" si="0"/>
        <v>14000</v>
      </c>
    </row>
    <row r="20" spans="1:16" ht="55.15" customHeight="1" x14ac:dyDescent="0.2">
      <c r="A20" s="54" t="s">
        <v>124</v>
      </c>
      <c r="B20" s="54" t="s">
        <v>125</v>
      </c>
      <c r="C20" s="55" t="s">
        <v>43</v>
      </c>
      <c r="D20" s="56" t="s">
        <v>126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75000</v>
      </c>
      <c r="K20" s="56">
        <v>75000</v>
      </c>
      <c r="L20" s="56">
        <v>0</v>
      </c>
      <c r="M20" s="56">
        <v>0</v>
      </c>
      <c r="N20" s="56">
        <v>0</v>
      </c>
      <c r="O20" s="56">
        <v>75000</v>
      </c>
      <c r="P20" s="56">
        <f t="shared" si="0"/>
        <v>75000</v>
      </c>
    </row>
    <row r="21" spans="1:16" ht="57" customHeight="1" x14ac:dyDescent="0.2">
      <c r="A21" s="54" t="s">
        <v>127</v>
      </c>
      <c r="B21" s="54" t="s">
        <v>128</v>
      </c>
      <c r="C21" s="55" t="s">
        <v>129</v>
      </c>
      <c r="D21" s="56" t="s">
        <v>130</v>
      </c>
      <c r="E21" s="56">
        <v>100000</v>
      </c>
      <c r="F21" s="56">
        <v>100000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f t="shared" si="0"/>
        <v>100000</v>
      </c>
    </row>
    <row r="22" spans="1:16" ht="55.9" customHeight="1" x14ac:dyDescent="0.2">
      <c r="A22" s="54" t="s">
        <v>61</v>
      </c>
      <c r="B22" s="54" t="s">
        <v>62</v>
      </c>
      <c r="C22" s="55" t="s">
        <v>63</v>
      </c>
      <c r="D22" s="56" t="s">
        <v>64</v>
      </c>
      <c r="E22" s="56">
        <v>13500</v>
      </c>
      <c r="F22" s="56">
        <v>0</v>
      </c>
      <c r="G22" s="56">
        <v>0</v>
      </c>
      <c r="H22" s="56">
        <v>0</v>
      </c>
      <c r="I22" s="56">
        <v>13500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f t="shared" si="0"/>
        <v>13500</v>
      </c>
    </row>
    <row r="23" spans="1:16" ht="59.45" customHeight="1" x14ac:dyDescent="0.2">
      <c r="A23" s="54" t="s">
        <v>65</v>
      </c>
      <c r="B23" s="54" t="s">
        <v>66</v>
      </c>
      <c r="C23" s="55" t="s">
        <v>63</v>
      </c>
      <c r="D23" s="56" t="s">
        <v>67</v>
      </c>
      <c r="E23" s="56">
        <v>40000</v>
      </c>
      <c r="F23" s="56">
        <v>40000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f t="shared" si="0"/>
        <v>40000</v>
      </c>
    </row>
    <row r="24" spans="1:16" ht="45.6" customHeight="1" x14ac:dyDescent="0.2">
      <c r="A24" s="95" t="s">
        <v>21</v>
      </c>
      <c r="B24" s="96"/>
      <c r="C24" s="97"/>
      <c r="D24" s="98" t="s">
        <v>22</v>
      </c>
      <c r="E24" s="99">
        <v>50000</v>
      </c>
      <c r="F24" s="99">
        <v>50000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f t="shared" si="0"/>
        <v>50000</v>
      </c>
    </row>
    <row r="25" spans="1:16" ht="25.5" x14ac:dyDescent="0.2">
      <c r="A25" s="95" t="s">
        <v>23</v>
      </c>
      <c r="B25" s="96"/>
      <c r="C25" s="97"/>
      <c r="D25" s="98" t="s">
        <v>22</v>
      </c>
      <c r="E25" s="99">
        <v>50000</v>
      </c>
      <c r="F25" s="99">
        <v>50000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f t="shared" si="0"/>
        <v>50000</v>
      </c>
    </row>
    <row r="26" spans="1:16" ht="38.25" x14ac:dyDescent="0.2">
      <c r="A26" s="54" t="s">
        <v>70</v>
      </c>
      <c r="B26" s="54" t="s">
        <v>71</v>
      </c>
      <c r="C26" s="55" t="s">
        <v>72</v>
      </c>
      <c r="D26" s="56" t="s">
        <v>73</v>
      </c>
      <c r="E26" s="56">
        <v>50000</v>
      </c>
      <c r="F26" s="56">
        <v>50000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f t="shared" si="0"/>
        <v>50000</v>
      </c>
    </row>
    <row r="27" spans="1:16" ht="25.5" x14ac:dyDescent="0.2">
      <c r="A27" s="95" t="s">
        <v>95</v>
      </c>
      <c r="B27" s="96"/>
      <c r="C27" s="97"/>
      <c r="D27" s="98" t="s">
        <v>96</v>
      </c>
      <c r="E27" s="99">
        <v>12400</v>
      </c>
      <c r="F27" s="99">
        <v>12400</v>
      </c>
      <c r="G27" s="99">
        <v>27776</v>
      </c>
      <c r="H27" s="99">
        <v>-300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f t="shared" si="0"/>
        <v>12400</v>
      </c>
    </row>
    <row r="28" spans="1:16" ht="25.5" x14ac:dyDescent="0.2">
      <c r="A28" s="95" t="s">
        <v>97</v>
      </c>
      <c r="B28" s="96"/>
      <c r="C28" s="97"/>
      <c r="D28" s="98" t="s">
        <v>96</v>
      </c>
      <c r="E28" s="99">
        <v>12400</v>
      </c>
      <c r="F28" s="99">
        <v>12400</v>
      </c>
      <c r="G28" s="99">
        <v>27776</v>
      </c>
      <c r="H28" s="99">
        <v>-300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f t="shared" si="0"/>
        <v>12400</v>
      </c>
    </row>
    <row r="29" spans="1:16" ht="38.25" x14ac:dyDescent="0.2">
      <c r="A29" s="54" t="s">
        <v>131</v>
      </c>
      <c r="B29" s="54" t="s">
        <v>68</v>
      </c>
      <c r="C29" s="55" t="s">
        <v>59</v>
      </c>
      <c r="D29" s="56" t="s">
        <v>69</v>
      </c>
      <c r="E29" s="56">
        <v>31576</v>
      </c>
      <c r="F29" s="56">
        <v>31576</v>
      </c>
      <c r="G29" s="56">
        <v>27776</v>
      </c>
      <c r="H29" s="56">
        <v>-300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f t="shared" si="0"/>
        <v>31576</v>
      </c>
    </row>
    <row r="30" spans="1:16" x14ac:dyDescent="0.2">
      <c r="A30" s="54" t="s">
        <v>117</v>
      </c>
      <c r="B30" s="54" t="s">
        <v>60</v>
      </c>
      <c r="C30" s="55" t="s">
        <v>102</v>
      </c>
      <c r="D30" s="56" t="s">
        <v>103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f t="shared" si="0"/>
        <v>0</v>
      </c>
    </row>
    <row r="31" spans="1:16" ht="25.5" x14ac:dyDescent="0.2">
      <c r="A31" s="54" t="s">
        <v>132</v>
      </c>
      <c r="B31" s="54" t="s">
        <v>133</v>
      </c>
      <c r="C31" s="55" t="s">
        <v>129</v>
      </c>
      <c r="D31" s="56" t="s">
        <v>134</v>
      </c>
      <c r="E31" s="56">
        <v>-19176</v>
      </c>
      <c r="F31" s="56">
        <v>-19176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f t="shared" si="0"/>
        <v>-19176</v>
      </c>
    </row>
    <row r="32" spans="1:16" ht="25.5" x14ac:dyDescent="0.2">
      <c r="A32" s="95" t="s">
        <v>74</v>
      </c>
      <c r="B32" s="96"/>
      <c r="C32" s="97"/>
      <c r="D32" s="98" t="s">
        <v>89</v>
      </c>
      <c r="E32" s="99">
        <v>215800</v>
      </c>
      <c r="F32" s="99">
        <v>215800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f t="shared" si="0"/>
        <v>215800</v>
      </c>
    </row>
    <row r="33" spans="1:16" ht="25.5" x14ac:dyDescent="0.2">
      <c r="A33" s="95" t="s">
        <v>75</v>
      </c>
      <c r="B33" s="96"/>
      <c r="C33" s="97"/>
      <c r="D33" s="98" t="s">
        <v>89</v>
      </c>
      <c r="E33" s="99">
        <v>215800</v>
      </c>
      <c r="F33" s="99">
        <v>215800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f t="shared" si="0"/>
        <v>215800</v>
      </c>
    </row>
    <row r="34" spans="1:16" ht="38.25" x14ac:dyDescent="0.2">
      <c r="A34" s="54" t="s">
        <v>76</v>
      </c>
      <c r="B34" s="54" t="s">
        <v>77</v>
      </c>
      <c r="C34" s="55" t="s">
        <v>60</v>
      </c>
      <c r="D34" s="56" t="s">
        <v>78</v>
      </c>
      <c r="E34" s="56">
        <v>15800</v>
      </c>
      <c r="F34" s="56">
        <v>15800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f t="shared" si="0"/>
        <v>15800</v>
      </c>
    </row>
    <row r="35" spans="1:16" x14ac:dyDescent="0.2">
      <c r="A35" s="54" t="s">
        <v>104</v>
      </c>
      <c r="B35" s="54" t="s">
        <v>105</v>
      </c>
      <c r="C35" s="55" t="s">
        <v>60</v>
      </c>
      <c r="D35" s="56" t="s">
        <v>106</v>
      </c>
      <c r="E35" s="56">
        <v>200000</v>
      </c>
      <c r="F35" s="56">
        <v>200000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f t="shared" si="0"/>
        <v>200000</v>
      </c>
    </row>
    <row r="36" spans="1:16" x14ac:dyDescent="0.2">
      <c r="A36" s="96" t="s">
        <v>8</v>
      </c>
      <c r="B36" s="95" t="s">
        <v>8</v>
      </c>
      <c r="C36" s="97" t="s">
        <v>8</v>
      </c>
      <c r="D36" s="98" t="s">
        <v>24</v>
      </c>
      <c r="E36" s="99">
        <v>466700</v>
      </c>
      <c r="F36" s="99">
        <v>453200</v>
      </c>
      <c r="G36" s="99">
        <v>27776</v>
      </c>
      <c r="H36" s="99">
        <v>-300</v>
      </c>
      <c r="I36" s="99">
        <v>13500</v>
      </c>
      <c r="J36" s="99">
        <v>125000</v>
      </c>
      <c r="K36" s="99">
        <v>125000</v>
      </c>
      <c r="L36" s="99">
        <v>0</v>
      </c>
      <c r="M36" s="99">
        <v>0</v>
      </c>
      <c r="N36" s="99">
        <v>0</v>
      </c>
      <c r="O36" s="99">
        <v>125000</v>
      </c>
      <c r="P36" s="99">
        <f t="shared" si="0"/>
        <v>591700</v>
      </c>
    </row>
  </sheetData>
  <mergeCells count="27">
    <mergeCell ref="P11:P14"/>
    <mergeCell ref="G13:G14"/>
    <mergeCell ref="H13:H14"/>
    <mergeCell ref="I12:I14"/>
    <mergeCell ref="A11:A14"/>
    <mergeCell ref="B11:B14"/>
    <mergeCell ref="C11:C14"/>
    <mergeCell ref="D11:D14"/>
    <mergeCell ref="E11:I11"/>
    <mergeCell ref="E12:E14"/>
    <mergeCell ref="F12:F14"/>
    <mergeCell ref="G12:H12"/>
    <mergeCell ref="J11:O11"/>
    <mergeCell ref="J12:J14"/>
    <mergeCell ref="K12:K14"/>
    <mergeCell ref="L12:L14"/>
    <mergeCell ref="A6:P6"/>
    <mergeCell ref="L1:P1"/>
    <mergeCell ref="L2:O2"/>
    <mergeCell ref="L3:O3"/>
    <mergeCell ref="E4:I4"/>
    <mergeCell ref="A5:P5"/>
    <mergeCell ref="M12:N12"/>
    <mergeCell ref="M13:M14"/>
    <mergeCell ref="N13:N14"/>
    <mergeCell ref="O12:O14"/>
    <mergeCell ref="A7:B7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6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view="pageBreakPreview" topLeftCell="A21" zoomScale="80" zoomScaleNormal="80" zoomScaleSheetLayoutView="80" workbookViewId="0">
      <selection activeCell="C35" sqref="C35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33" t="s">
        <v>92</v>
      </c>
      <c r="D1" s="133"/>
      <c r="H1" s="4"/>
      <c r="L1" s="134"/>
      <c r="M1" s="134"/>
      <c r="N1" s="134"/>
      <c r="O1" s="134"/>
      <c r="P1" s="134"/>
    </row>
    <row r="2" spans="1:16" s="3" customFormat="1" ht="111" customHeight="1" x14ac:dyDescent="0.3">
      <c r="D2" s="9" t="s">
        <v>135</v>
      </c>
      <c r="H2" s="5"/>
      <c r="I2" s="5"/>
      <c r="L2" s="134"/>
      <c r="M2" s="134"/>
      <c r="N2" s="134"/>
      <c r="O2" s="134"/>
      <c r="P2" s="8"/>
    </row>
    <row r="3" spans="1:16" s="3" customFormat="1" ht="50.25" customHeight="1" x14ac:dyDescent="0.3">
      <c r="A3" s="135" t="s">
        <v>26</v>
      </c>
      <c r="B3" s="135"/>
      <c r="C3" s="135"/>
      <c r="D3" s="135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7" customFormat="1" ht="39.6" customHeight="1" x14ac:dyDescent="0.3">
      <c r="A4" s="136" t="s">
        <v>49</v>
      </c>
      <c r="B4" s="136"/>
      <c r="C4" s="136"/>
      <c r="D4" s="136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">
      <c r="A5" s="12"/>
      <c r="C5" s="131"/>
      <c r="D5" s="132"/>
    </row>
    <row r="6" spans="1:16" x14ac:dyDescent="0.2">
      <c r="A6" s="143"/>
      <c r="B6" s="144"/>
      <c r="C6" s="144"/>
      <c r="D6" s="144"/>
    </row>
    <row r="7" spans="1:16" x14ac:dyDescent="0.2">
      <c r="A7" s="145" t="s">
        <v>9</v>
      </c>
      <c r="B7" s="146"/>
      <c r="C7" s="146"/>
      <c r="D7" s="146"/>
    </row>
    <row r="8" spans="1:16" x14ac:dyDescent="0.2">
      <c r="A8" s="146" t="s">
        <v>10</v>
      </c>
      <c r="B8" s="146"/>
      <c r="C8" s="146"/>
      <c r="D8" s="146"/>
    </row>
    <row r="9" spans="1:16" ht="22.15" customHeight="1" x14ac:dyDescent="0.25">
      <c r="A9" s="13" t="s">
        <v>28</v>
      </c>
    </row>
    <row r="10" spans="1:16" x14ac:dyDescent="0.2">
      <c r="D10" s="14" t="s">
        <v>27</v>
      </c>
    </row>
    <row r="11" spans="1:16" ht="38.25" x14ac:dyDescent="0.2">
      <c r="A11" s="15" t="s">
        <v>29</v>
      </c>
      <c r="B11" s="147" t="s">
        <v>30</v>
      </c>
      <c r="C11" s="148"/>
      <c r="D11" s="16" t="s">
        <v>2</v>
      </c>
    </row>
    <row r="12" spans="1:16" x14ac:dyDescent="0.2">
      <c r="A12" s="17">
        <v>1</v>
      </c>
      <c r="B12" s="149">
        <v>2</v>
      </c>
      <c r="C12" s="150"/>
      <c r="D12" s="18">
        <v>3</v>
      </c>
    </row>
    <row r="13" spans="1:16" x14ac:dyDescent="0.2">
      <c r="A13" s="151" t="s">
        <v>31</v>
      </c>
      <c r="B13" s="152"/>
      <c r="C13" s="152"/>
      <c r="D13" s="152"/>
    </row>
    <row r="14" spans="1:16" s="34" customFormat="1" hidden="1" x14ac:dyDescent="0.2">
      <c r="A14" s="59"/>
      <c r="B14" s="37"/>
      <c r="C14" s="19"/>
      <c r="D14" s="32"/>
    </row>
    <row r="15" spans="1:16" s="34" customFormat="1" hidden="1" x14ac:dyDescent="0.2">
      <c r="A15" s="38"/>
      <c r="B15" s="39"/>
      <c r="C15" s="40"/>
      <c r="D15" s="31"/>
    </row>
    <row r="16" spans="1:16" s="34" customFormat="1" ht="25.9" hidden="1" customHeight="1" x14ac:dyDescent="0.2">
      <c r="A16" s="59" t="s">
        <v>47</v>
      </c>
      <c r="B16" s="37" t="s">
        <v>46</v>
      </c>
      <c r="C16" s="19"/>
      <c r="D16" s="32"/>
    </row>
    <row r="17" spans="1:16" s="34" customFormat="1" hidden="1" x14ac:dyDescent="0.2">
      <c r="A17" s="38" t="s">
        <v>44</v>
      </c>
      <c r="B17" s="39" t="s">
        <v>48</v>
      </c>
      <c r="C17" s="40"/>
      <c r="D17" s="31"/>
    </row>
    <row r="18" spans="1:16" s="34" customFormat="1" ht="16.149999999999999" customHeight="1" x14ac:dyDescent="0.2">
      <c r="A18" s="66"/>
      <c r="B18" s="153"/>
      <c r="C18" s="154"/>
      <c r="D18" s="32"/>
    </row>
    <row r="19" spans="1:16" s="34" customFormat="1" x14ac:dyDescent="0.2">
      <c r="A19" s="60"/>
      <c r="B19" s="61"/>
      <c r="C19" s="62"/>
      <c r="D19" s="63"/>
    </row>
    <row r="20" spans="1:16" x14ac:dyDescent="0.2">
      <c r="A20" s="137" t="s">
        <v>32</v>
      </c>
      <c r="B20" s="138"/>
      <c r="C20" s="138"/>
      <c r="D20" s="139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s="34" customFormat="1" ht="22.15" customHeight="1" x14ac:dyDescent="0.2">
      <c r="A21" s="88"/>
      <c r="B21" s="153"/>
      <c r="C21" s="154"/>
      <c r="D21" s="32"/>
    </row>
    <row r="22" spans="1:16" s="34" customFormat="1" x14ac:dyDescent="0.2">
      <c r="A22" s="60"/>
      <c r="B22" s="61"/>
      <c r="C22" s="62"/>
      <c r="D22" s="63"/>
    </row>
    <row r="23" spans="1:16" s="34" customFormat="1" ht="13.15" customHeight="1" x14ac:dyDescent="0.2">
      <c r="A23" s="33"/>
      <c r="B23" s="35"/>
      <c r="C23" s="36"/>
      <c r="D23" s="36" t="s">
        <v>42</v>
      </c>
    </row>
    <row r="24" spans="1:16" s="1" customFormat="1" x14ac:dyDescent="0.2">
      <c r="A24" s="20" t="s">
        <v>8</v>
      </c>
      <c r="B24" s="21" t="s">
        <v>33</v>
      </c>
      <c r="C24" s="19"/>
      <c r="D24" s="22">
        <f>D25+D26</f>
        <v>0</v>
      </c>
    </row>
    <row r="25" spans="1:16" s="1" customFormat="1" x14ac:dyDescent="0.2">
      <c r="A25" s="20" t="s">
        <v>8</v>
      </c>
      <c r="B25" s="21" t="s">
        <v>34</v>
      </c>
      <c r="C25" s="19"/>
      <c r="D25" s="22">
        <f>D19</f>
        <v>0</v>
      </c>
    </row>
    <row r="26" spans="1:16" s="1" customFormat="1" x14ac:dyDescent="0.2">
      <c r="A26" s="20" t="s">
        <v>8</v>
      </c>
      <c r="B26" s="21" t="s">
        <v>35</v>
      </c>
      <c r="C26" s="19"/>
      <c r="D26" s="22">
        <f>D22</f>
        <v>0</v>
      </c>
    </row>
    <row r="27" spans="1:16" x14ac:dyDescent="0.2">
      <c r="A27" s="1"/>
      <c r="B27" s="1"/>
      <c r="C27" s="1"/>
      <c r="D27" s="1"/>
    </row>
    <row r="28" spans="1:16" ht="22.15" customHeight="1" x14ac:dyDescent="0.25">
      <c r="A28" s="23" t="s">
        <v>36</v>
      </c>
      <c r="B28" s="1"/>
      <c r="C28" s="1"/>
      <c r="D28" s="24" t="s">
        <v>27</v>
      </c>
    </row>
    <row r="29" spans="1:16" ht="63.75" x14ac:dyDescent="0.2">
      <c r="A29" s="25" t="s">
        <v>37</v>
      </c>
      <c r="B29" s="25" t="s">
        <v>38</v>
      </c>
      <c r="C29" s="25" t="s">
        <v>39</v>
      </c>
      <c r="D29" s="25" t="s">
        <v>2</v>
      </c>
    </row>
    <row r="30" spans="1:16" x14ac:dyDescent="0.2">
      <c r="A30" s="26">
        <v>1</v>
      </c>
      <c r="B30" s="26">
        <v>2</v>
      </c>
      <c r="C30" s="26">
        <v>3</v>
      </c>
      <c r="D30" s="26">
        <v>4</v>
      </c>
    </row>
    <row r="31" spans="1:16" x14ac:dyDescent="0.2">
      <c r="A31" s="140" t="s">
        <v>40</v>
      </c>
      <c r="B31" s="141"/>
      <c r="C31" s="141"/>
      <c r="D31" s="141"/>
    </row>
    <row r="32" spans="1:16" s="34" customFormat="1" x14ac:dyDescent="0.2">
      <c r="A32" s="57" t="s">
        <v>76</v>
      </c>
      <c r="B32" s="57" t="s">
        <v>77</v>
      </c>
      <c r="C32" s="27" t="s">
        <v>78</v>
      </c>
      <c r="D32" s="28">
        <f>D33</f>
        <v>15800</v>
      </c>
    </row>
    <row r="33" spans="1:4" s="34" customFormat="1" ht="28.15" customHeight="1" x14ac:dyDescent="0.2">
      <c r="A33" s="58" t="s">
        <v>79</v>
      </c>
      <c r="B33" s="58" t="s">
        <v>77</v>
      </c>
      <c r="C33" s="70" t="s">
        <v>136</v>
      </c>
      <c r="D33" s="29">
        <v>15800</v>
      </c>
    </row>
    <row r="34" spans="1:4" s="34" customFormat="1" x14ac:dyDescent="0.2">
      <c r="A34" s="57">
        <v>3719770</v>
      </c>
      <c r="B34" s="57">
        <v>9770</v>
      </c>
      <c r="C34" s="27" t="s">
        <v>106</v>
      </c>
      <c r="D34" s="28">
        <f>D35</f>
        <v>200000</v>
      </c>
    </row>
    <row r="35" spans="1:4" s="1" customFormat="1" ht="27" customHeight="1" x14ac:dyDescent="0.2">
      <c r="A35" s="111">
        <v>11100000000</v>
      </c>
      <c r="B35" s="111" t="s">
        <v>105</v>
      </c>
      <c r="C35" s="115" t="s">
        <v>137</v>
      </c>
      <c r="D35" s="29">
        <v>200000</v>
      </c>
    </row>
    <row r="36" spans="1:4" s="34" customFormat="1" x14ac:dyDescent="0.2">
      <c r="A36" s="140" t="s">
        <v>118</v>
      </c>
      <c r="B36" s="141"/>
      <c r="C36" s="141"/>
      <c r="D36" s="141"/>
    </row>
    <row r="37" spans="1:4" s="34" customFormat="1" x14ac:dyDescent="0.2">
      <c r="A37" s="57"/>
      <c r="B37" s="57"/>
      <c r="C37" s="27"/>
      <c r="D37" s="28">
        <f>D38</f>
        <v>0</v>
      </c>
    </row>
    <row r="38" spans="1:4" s="113" customFormat="1" ht="21" customHeight="1" x14ac:dyDescent="0.2">
      <c r="A38" s="68"/>
      <c r="B38" s="68"/>
      <c r="C38" s="69"/>
      <c r="D38" s="29"/>
    </row>
    <row r="39" spans="1:4" x14ac:dyDescent="0.2">
      <c r="A39" s="2" t="s">
        <v>8</v>
      </c>
      <c r="B39" s="2" t="s">
        <v>8</v>
      </c>
      <c r="C39" s="21" t="s">
        <v>33</v>
      </c>
      <c r="D39" s="41">
        <f>D40+D41</f>
        <v>215800</v>
      </c>
    </row>
    <row r="40" spans="1:4" x14ac:dyDescent="0.2">
      <c r="A40" s="2" t="s">
        <v>8</v>
      </c>
      <c r="B40" s="2" t="s">
        <v>8</v>
      </c>
      <c r="C40" s="21" t="s">
        <v>34</v>
      </c>
      <c r="D40" s="30">
        <f>D32+D34</f>
        <v>215800</v>
      </c>
    </row>
    <row r="41" spans="1:4" x14ac:dyDescent="0.2">
      <c r="A41" s="2" t="s">
        <v>8</v>
      </c>
      <c r="B41" s="2" t="s">
        <v>8</v>
      </c>
      <c r="C41" s="21" t="s">
        <v>35</v>
      </c>
      <c r="D41" s="30">
        <f>D37</f>
        <v>0</v>
      </c>
    </row>
    <row r="43" spans="1:4" x14ac:dyDescent="0.2">
      <c r="A43" s="142" t="s">
        <v>41</v>
      </c>
      <c r="B43" s="142"/>
      <c r="C43" s="142"/>
      <c r="D43" s="142"/>
    </row>
  </sheetData>
  <mergeCells count="18">
    <mergeCell ref="A20:D20"/>
    <mergeCell ref="A31:D31"/>
    <mergeCell ref="A43:D43"/>
    <mergeCell ref="A6:D6"/>
    <mergeCell ref="A7:D7"/>
    <mergeCell ref="A8:D8"/>
    <mergeCell ref="B11:C11"/>
    <mergeCell ref="B12:C12"/>
    <mergeCell ref="A13:D13"/>
    <mergeCell ref="B18:C18"/>
    <mergeCell ref="B21:C21"/>
    <mergeCell ref="A36:D36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Normal="100" zoomScaleSheetLayoutView="100" workbookViewId="0">
      <selection activeCell="H13" sqref="H13"/>
    </sheetView>
  </sheetViews>
  <sheetFormatPr defaultColWidth="8.85546875" defaultRowHeight="12.75" x14ac:dyDescent="0.2"/>
  <cols>
    <col min="1" max="3" width="12.140625" style="34" customWidth="1"/>
    <col min="4" max="5" width="40.7109375" style="34" customWidth="1"/>
    <col min="6" max="10" width="13.7109375" style="34" customWidth="1"/>
    <col min="11" max="16384" width="8.85546875" style="34"/>
  </cols>
  <sheetData>
    <row r="1" spans="1:10" x14ac:dyDescent="0.2">
      <c r="H1" s="34" t="s">
        <v>107</v>
      </c>
    </row>
    <row r="2" spans="1:10" x14ac:dyDescent="0.2">
      <c r="H2" s="34" t="s">
        <v>25</v>
      </c>
    </row>
    <row r="3" spans="1:10" x14ac:dyDescent="0.2">
      <c r="H3" s="34" t="s">
        <v>138</v>
      </c>
    </row>
    <row r="5" spans="1:10" x14ac:dyDescent="0.2">
      <c r="A5" s="143" t="s">
        <v>26</v>
      </c>
      <c r="B5" s="144"/>
      <c r="C5" s="144"/>
      <c r="D5" s="144"/>
      <c r="E5" s="144"/>
      <c r="F5" s="144"/>
      <c r="G5" s="144"/>
      <c r="H5" s="144"/>
      <c r="I5" s="144"/>
      <c r="J5" s="144"/>
    </row>
    <row r="6" spans="1:10" ht="56.45" customHeight="1" x14ac:dyDescent="0.2">
      <c r="A6" s="155" t="s">
        <v>108</v>
      </c>
      <c r="B6" s="156"/>
      <c r="C6" s="156"/>
      <c r="D6" s="156"/>
      <c r="E6" s="156"/>
      <c r="F6" s="156"/>
      <c r="G6" s="156"/>
      <c r="H6" s="156"/>
      <c r="I6" s="156"/>
      <c r="J6" s="156"/>
    </row>
    <row r="7" spans="1:10" x14ac:dyDescent="0.2">
      <c r="A7" s="100" t="s">
        <v>9</v>
      </c>
    </row>
    <row r="8" spans="1:10" x14ac:dyDescent="0.2">
      <c r="A8" s="34" t="s">
        <v>10</v>
      </c>
      <c r="J8" s="89"/>
    </row>
    <row r="9" spans="1:10" ht="89.25" x14ac:dyDescent="0.2">
      <c r="A9" s="101" t="s">
        <v>11</v>
      </c>
      <c r="B9" s="101" t="s">
        <v>12</v>
      </c>
      <c r="C9" s="101" t="s">
        <v>13</v>
      </c>
      <c r="D9" s="90" t="s">
        <v>14</v>
      </c>
      <c r="E9" s="90" t="s">
        <v>109</v>
      </c>
      <c r="F9" s="90" t="s">
        <v>110</v>
      </c>
      <c r="G9" s="90" t="s">
        <v>111</v>
      </c>
      <c r="H9" s="90" t="s">
        <v>112</v>
      </c>
      <c r="I9" s="90" t="s">
        <v>113</v>
      </c>
      <c r="J9" s="90" t="s">
        <v>114</v>
      </c>
    </row>
    <row r="10" spans="1:10" x14ac:dyDescent="0.2">
      <c r="A10" s="90">
        <v>1</v>
      </c>
      <c r="B10" s="90">
        <v>2</v>
      </c>
      <c r="C10" s="90">
        <v>3</v>
      </c>
      <c r="D10" s="90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</row>
    <row r="11" spans="1:10" ht="38.25" x14ac:dyDescent="0.2">
      <c r="A11" s="94" t="s">
        <v>56</v>
      </c>
      <c r="B11" s="94" t="s">
        <v>84</v>
      </c>
      <c r="C11" s="94" t="s">
        <v>84</v>
      </c>
      <c r="D11" s="102" t="s">
        <v>85</v>
      </c>
      <c r="E11" s="103"/>
      <c r="F11" s="94" t="s">
        <v>84</v>
      </c>
      <c r="G11" s="104">
        <f>G12</f>
        <v>892625.2</v>
      </c>
      <c r="H11" s="104">
        <f t="shared" ref="H11:I11" si="0">H12</f>
        <v>892625.2</v>
      </c>
      <c r="I11" s="104">
        <f t="shared" si="0"/>
        <v>866000</v>
      </c>
      <c r="J11" s="104" t="s">
        <v>41</v>
      </c>
    </row>
    <row r="12" spans="1:10" ht="38.25" x14ac:dyDescent="0.2">
      <c r="A12" s="94" t="s">
        <v>58</v>
      </c>
      <c r="B12" s="94" t="s">
        <v>84</v>
      </c>
      <c r="C12" s="94" t="s">
        <v>84</v>
      </c>
      <c r="D12" s="102" t="s">
        <v>85</v>
      </c>
      <c r="E12" s="103"/>
      <c r="F12" s="94" t="s">
        <v>84</v>
      </c>
      <c r="G12" s="104">
        <f>SUM(G13:G13)</f>
        <v>892625.2</v>
      </c>
      <c r="H12" s="104">
        <f>SUM(H13:H13)</f>
        <v>892625.2</v>
      </c>
      <c r="I12" s="104">
        <f>SUM(I13:I13)</f>
        <v>866000</v>
      </c>
      <c r="J12" s="104" t="s">
        <v>41</v>
      </c>
    </row>
    <row r="13" spans="1:10" ht="114.75" x14ac:dyDescent="0.2">
      <c r="A13" s="105" t="s">
        <v>124</v>
      </c>
      <c r="B13" s="90" t="s">
        <v>125</v>
      </c>
      <c r="C13" s="90" t="s">
        <v>43</v>
      </c>
      <c r="D13" s="106" t="s">
        <v>126</v>
      </c>
      <c r="E13" s="107" t="s">
        <v>139</v>
      </c>
      <c r="F13" s="90" t="s">
        <v>140</v>
      </c>
      <c r="G13" s="108">
        <f>817625.2+75000</f>
        <v>892625.2</v>
      </c>
      <c r="H13" s="108">
        <f>817625.2+75000</f>
        <v>892625.2</v>
      </c>
      <c r="I13" s="108">
        <f>791000+75000</f>
        <v>866000</v>
      </c>
      <c r="J13" s="109">
        <v>1</v>
      </c>
    </row>
    <row r="14" spans="1:10" s="1" customFormat="1" x14ac:dyDescent="0.2">
      <c r="A14" s="96" t="s">
        <v>8</v>
      </c>
      <c r="B14" s="96" t="s">
        <v>8</v>
      </c>
      <c r="C14" s="96" t="s">
        <v>8</v>
      </c>
      <c r="D14" s="96" t="s">
        <v>24</v>
      </c>
      <c r="E14" s="96" t="s">
        <v>8</v>
      </c>
      <c r="F14" s="96" t="s">
        <v>8</v>
      </c>
      <c r="G14" s="110">
        <f>SUM(G13:G13)</f>
        <v>892625.2</v>
      </c>
      <c r="H14" s="110">
        <f>SUM(H13:H13)</f>
        <v>892625.2</v>
      </c>
      <c r="I14" s="110">
        <f>SUM(I13:I13)</f>
        <v>866000</v>
      </c>
      <c r="J14" s="110" t="s">
        <v>8</v>
      </c>
    </row>
    <row r="16" spans="1:10" x14ac:dyDescent="0.2">
      <c r="A16" s="142" t="s">
        <v>41</v>
      </c>
      <c r="B16" s="142"/>
      <c r="C16" s="142"/>
      <c r="D16" s="142"/>
      <c r="E16" s="142"/>
      <c r="F16" s="142"/>
      <c r="G16" s="142"/>
      <c r="H16" s="142"/>
      <c r="I16" s="142"/>
      <c r="J16" s="142"/>
    </row>
  </sheetData>
  <mergeCells count="3">
    <mergeCell ref="A5:J5"/>
    <mergeCell ref="A6:J6"/>
    <mergeCell ref="A16:J16"/>
  </mergeCells>
  <pageMargins left="0.196850393700787" right="0.196850393700787" top="0.39370078740157499" bottom="0.196850393700787" header="0" footer="0"/>
  <pageSetup paperSize="9" scale="86" fitToHeight="500" orientation="landscape" horizontalDpi="360" verticalDpi="360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topLeftCell="C22" zoomScale="60" zoomScaleNormal="60" workbookViewId="0">
      <selection activeCell="F21" sqref="F21"/>
    </sheetView>
  </sheetViews>
  <sheetFormatPr defaultColWidth="9.140625" defaultRowHeight="21" x14ac:dyDescent="0.35"/>
  <cols>
    <col min="1" max="2" width="18.140625" style="71" customWidth="1"/>
    <col min="3" max="3" width="12.42578125" style="71" customWidth="1"/>
    <col min="4" max="4" width="73.5703125" style="71" customWidth="1"/>
    <col min="5" max="5" width="122.5703125" style="71" customWidth="1"/>
    <col min="6" max="6" width="57.7109375" style="71" customWidth="1"/>
    <col min="7" max="7" width="21.7109375" style="71" customWidth="1"/>
    <col min="8" max="8" width="26" style="71" customWidth="1"/>
    <col min="9" max="9" width="19.5703125" style="71" customWidth="1"/>
    <col min="10" max="10" width="21.42578125" style="71" customWidth="1"/>
    <col min="11" max="16384" width="9.140625" style="71"/>
  </cols>
  <sheetData>
    <row r="1" spans="1:15" s="6" customFormat="1" ht="35.25" customHeight="1" x14ac:dyDescent="0.3">
      <c r="H1" s="6" t="s">
        <v>80</v>
      </c>
      <c r="I1" s="157" t="s">
        <v>41</v>
      </c>
      <c r="J1" s="157"/>
    </row>
    <row r="2" spans="1:15" s="6" customFormat="1" ht="32.25" customHeight="1" x14ac:dyDescent="0.3">
      <c r="H2" s="158" t="s">
        <v>25</v>
      </c>
      <c r="I2" s="158"/>
      <c r="J2" s="158"/>
    </row>
    <row r="3" spans="1:15" s="6" customFormat="1" ht="27.75" customHeight="1" x14ac:dyDescent="0.3">
      <c r="H3" s="158" t="s">
        <v>81</v>
      </c>
      <c r="I3" s="158"/>
      <c r="J3" s="158"/>
    </row>
    <row r="4" spans="1:15" s="6" customFormat="1" ht="32.25" customHeight="1" x14ac:dyDescent="0.3">
      <c r="H4" s="158" t="s">
        <v>141</v>
      </c>
      <c r="I4" s="158"/>
      <c r="J4" s="158"/>
    </row>
    <row r="7" spans="1:15" ht="23.25" x14ac:dyDescent="0.35">
      <c r="A7" s="160" t="s">
        <v>26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</row>
    <row r="8" spans="1:15" ht="104.25" customHeight="1" x14ac:dyDescent="0.35">
      <c r="A8" s="159" t="s">
        <v>88</v>
      </c>
      <c r="B8" s="159"/>
      <c r="C8" s="159"/>
      <c r="D8" s="159"/>
      <c r="E8" s="159"/>
      <c r="F8" s="159"/>
      <c r="G8" s="159"/>
      <c r="H8" s="159"/>
      <c r="I8" s="159"/>
      <c r="J8" s="159"/>
      <c r="K8" s="72"/>
      <c r="L8" s="72"/>
      <c r="M8" s="72"/>
      <c r="N8" s="72"/>
      <c r="O8" s="72"/>
    </row>
    <row r="9" spans="1:15" hidden="1" x14ac:dyDescent="0.35"/>
    <row r="10" spans="1:15" ht="3" customHeight="1" x14ac:dyDescent="0.35"/>
    <row r="11" spans="1:15" x14ac:dyDescent="0.35">
      <c r="A11" s="73" t="s">
        <v>9</v>
      </c>
    </row>
    <row r="12" spans="1:15" x14ac:dyDescent="0.35">
      <c r="A12" s="6" t="s">
        <v>10</v>
      </c>
      <c r="J12" s="74" t="s">
        <v>27</v>
      </c>
    </row>
    <row r="13" spans="1:15" x14ac:dyDescent="0.35">
      <c r="A13" s="161" t="s">
        <v>11</v>
      </c>
      <c r="B13" s="161" t="s">
        <v>12</v>
      </c>
      <c r="C13" s="161" t="s">
        <v>13</v>
      </c>
      <c r="D13" s="161" t="s">
        <v>14</v>
      </c>
      <c r="E13" s="161" t="s">
        <v>82</v>
      </c>
      <c r="F13" s="161" t="s">
        <v>83</v>
      </c>
      <c r="G13" s="161" t="s">
        <v>2</v>
      </c>
      <c r="H13" s="161" t="s">
        <v>3</v>
      </c>
      <c r="I13" s="161" t="s">
        <v>4</v>
      </c>
      <c r="J13" s="161"/>
    </row>
    <row r="14" spans="1:15" ht="203.45" customHeight="1" x14ac:dyDescent="0.35">
      <c r="A14" s="161"/>
      <c r="B14" s="161"/>
      <c r="C14" s="161"/>
      <c r="D14" s="161"/>
      <c r="E14" s="161"/>
      <c r="F14" s="161"/>
      <c r="G14" s="161"/>
      <c r="H14" s="161"/>
      <c r="I14" s="75" t="s">
        <v>5</v>
      </c>
      <c r="J14" s="75" t="s">
        <v>6</v>
      </c>
    </row>
    <row r="15" spans="1:15" ht="36" customHeight="1" x14ac:dyDescent="0.35">
      <c r="A15" s="75">
        <v>1</v>
      </c>
      <c r="B15" s="75">
        <v>2</v>
      </c>
      <c r="C15" s="75">
        <v>3</v>
      </c>
      <c r="D15" s="75">
        <v>4</v>
      </c>
      <c r="E15" s="75">
        <v>5</v>
      </c>
      <c r="F15" s="75">
        <v>6</v>
      </c>
      <c r="G15" s="75">
        <v>7</v>
      </c>
      <c r="H15" s="75">
        <v>8</v>
      </c>
      <c r="I15" s="76">
        <v>9</v>
      </c>
      <c r="J15" s="76">
        <v>10</v>
      </c>
    </row>
    <row r="16" spans="1:15" ht="37.15" customHeight="1" x14ac:dyDescent="0.35">
      <c r="A16" s="77" t="s">
        <v>56</v>
      </c>
      <c r="B16" s="77" t="s">
        <v>84</v>
      </c>
      <c r="C16" s="77" t="s">
        <v>84</v>
      </c>
      <c r="D16" s="162" t="s">
        <v>85</v>
      </c>
      <c r="E16" s="163"/>
      <c r="F16" s="164"/>
      <c r="G16" s="78">
        <f>G17</f>
        <v>292500</v>
      </c>
      <c r="H16" s="78">
        <f t="shared" ref="H16:J16" si="0">H17</f>
        <v>217500</v>
      </c>
      <c r="I16" s="78">
        <f t="shared" si="0"/>
        <v>75000</v>
      </c>
      <c r="J16" s="78">
        <f t="shared" si="0"/>
        <v>75000</v>
      </c>
    </row>
    <row r="17" spans="1:10" ht="34.9" customHeight="1" x14ac:dyDescent="0.35">
      <c r="A17" s="77" t="s">
        <v>58</v>
      </c>
      <c r="B17" s="77" t="s">
        <v>84</v>
      </c>
      <c r="C17" s="77" t="s">
        <v>84</v>
      </c>
      <c r="D17" s="162" t="s">
        <v>85</v>
      </c>
      <c r="E17" s="163"/>
      <c r="F17" s="164"/>
      <c r="G17" s="78">
        <f>SUM(G18:G23)</f>
        <v>292500</v>
      </c>
      <c r="H17" s="78">
        <f>SUM(H18:H23)</f>
        <v>217500</v>
      </c>
      <c r="I17" s="78">
        <f>SUM(I18:I23)</f>
        <v>75000</v>
      </c>
      <c r="J17" s="78">
        <f>SUM(J18:J23)</f>
        <v>75000</v>
      </c>
    </row>
    <row r="18" spans="1:10" ht="79.900000000000006" customHeight="1" x14ac:dyDescent="0.35">
      <c r="A18" s="83" t="s">
        <v>101</v>
      </c>
      <c r="B18" s="83" t="s">
        <v>60</v>
      </c>
      <c r="C18" s="84" t="s">
        <v>102</v>
      </c>
      <c r="D18" s="85" t="s">
        <v>103</v>
      </c>
      <c r="E18" s="82" t="s">
        <v>115</v>
      </c>
      <c r="F18" s="80" t="s">
        <v>116</v>
      </c>
      <c r="G18" s="81">
        <f t="shared" ref="G18:G21" si="1">H18+I18</f>
        <v>14000</v>
      </c>
      <c r="H18" s="81">
        <v>14000</v>
      </c>
      <c r="I18" s="81">
        <v>0</v>
      </c>
      <c r="J18" s="81">
        <v>0</v>
      </c>
    </row>
    <row r="19" spans="1:10" ht="83.45" customHeight="1" x14ac:dyDescent="0.35">
      <c r="A19" s="79" t="s">
        <v>124</v>
      </c>
      <c r="B19" s="79" t="s">
        <v>125</v>
      </c>
      <c r="C19" s="79" t="s">
        <v>43</v>
      </c>
      <c r="D19" s="86" t="s">
        <v>126</v>
      </c>
      <c r="E19" s="82" t="s">
        <v>90</v>
      </c>
      <c r="F19" s="82" t="s">
        <v>91</v>
      </c>
      <c r="G19" s="81">
        <f t="shared" si="1"/>
        <v>75000</v>
      </c>
      <c r="H19" s="81">
        <v>0</v>
      </c>
      <c r="I19" s="81">
        <v>75000</v>
      </c>
      <c r="J19" s="81">
        <v>75000</v>
      </c>
    </row>
    <row r="20" spans="1:10" ht="73.900000000000006" customHeight="1" x14ac:dyDescent="0.35">
      <c r="A20" s="79" t="s">
        <v>127</v>
      </c>
      <c r="B20" s="79" t="s">
        <v>128</v>
      </c>
      <c r="C20" s="79" t="s">
        <v>129</v>
      </c>
      <c r="D20" s="82" t="s">
        <v>130</v>
      </c>
      <c r="E20" s="82" t="s">
        <v>152</v>
      </c>
      <c r="F20" s="82" t="s">
        <v>151</v>
      </c>
      <c r="G20" s="81">
        <f t="shared" si="1"/>
        <v>100000</v>
      </c>
      <c r="H20" s="81">
        <v>100000</v>
      </c>
      <c r="I20" s="81"/>
      <c r="J20" s="81"/>
    </row>
    <row r="21" spans="1:10" ht="111.75" customHeight="1" x14ac:dyDescent="0.35">
      <c r="A21" s="117" t="s">
        <v>147</v>
      </c>
      <c r="B21" s="117" t="s">
        <v>148</v>
      </c>
      <c r="C21" s="117" t="s">
        <v>129</v>
      </c>
      <c r="D21" s="118" t="s">
        <v>146</v>
      </c>
      <c r="E21" s="116" t="s">
        <v>149</v>
      </c>
      <c r="F21" s="118" t="s">
        <v>150</v>
      </c>
      <c r="G21" s="119">
        <f t="shared" si="1"/>
        <v>50000</v>
      </c>
      <c r="H21" s="119">
        <v>50000</v>
      </c>
      <c r="I21" s="119"/>
      <c r="J21" s="119"/>
    </row>
    <row r="22" spans="1:10" ht="87" customHeight="1" x14ac:dyDescent="0.35">
      <c r="A22" s="79" t="s">
        <v>61</v>
      </c>
      <c r="B22" s="79" t="s">
        <v>62</v>
      </c>
      <c r="C22" s="79" t="s">
        <v>63</v>
      </c>
      <c r="D22" s="82" t="s">
        <v>64</v>
      </c>
      <c r="E22" s="82" t="s">
        <v>86</v>
      </c>
      <c r="F22" s="80" t="s">
        <v>87</v>
      </c>
      <c r="G22" s="81">
        <f t="shared" ref="G22" si="2">H22+I22</f>
        <v>13500</v>
      </c>
      <c r="H22" s="81">
        <v>13500</v>
      </c>
      <c r="I22" s="81"/>
      <c r="J22" s="81"/>
    </row>
    <row r="23" spans="1:10" ht="101.25" customHeight="1" x14ac:dyDescent="0.35">
      <c r="A23" s="79" t="s">
        <v>65</v>
      </c>
      <c r="B23" s="79" t="s">
        <v>66</v>
      </c>
      <c r="C23" s="79" t="s">
        <v>63</v>
      </c>
      <c r="D23" s="82" t="s">
        <v>67</v>
      </c>
      <c r="E23" s="82" t="s">
        <v>90</v>
      </c>
      <c r="F23" s="80" t="s">
        <v>91</v>
      </c>
      <c r="G23" s="81">
        <f t="shared" ref="G23" si="3">H23+I23</f>
        <v>40000</v>
      </c>
      <c r="H23" s="81">
        <v>40000</v>
      </c>
      <c r="I23" s="81">
        <v>0</v>
      </c>
      <c r="J23" s="81">
        <v>0</v>
      </c>
    </row>
    <row r="24" spans="1:10" ht="28.9" customHeight="1" x14ac:dyDescent="0.35">
      <c r="A24" s="112" t="s">
        <v>95</v>
      </c>
      <c r="B24" s="77" t="s">
        <v>84</v>
      </c>
      <c r="C24" s="77" t="s">
        <v>84</v>
      </c>
      <c r="D24" s="162" t="s">
        <v>96</v>
      </c>
      <c r="E24" s="163"/>
      <c r="F24" s="164"/>
      <c r="G24" s="78">
        <f>G25</f>
        <v>-19176</v>
      </c>
      <c r="H24" s="78">
        <f t="shared" ref="H24:J24" si="4">H25</f>
        <v>-19176</v>
      </c>
      <c r="I24" s="78">
        <f t="shared" si="4"/>
        <v>0</v>
      </c>
      <c r="J24" s="78">
        <f t="shared" si="4"/>
        <v>0</v>
      </c>
    </row>
    <row r="25" spans="1:10" ht="29.45" customHeight="1" x14ac:dyDescent="0.35">
      <c r="A25" s="112" t="s">
        <v>97</v>
      </c>
      <c r="B25" s="77" t="s">
        <v>84</v>
      </c>
      <c r="C25" s="77" t="s">
        <v>84</v>
      </c>
      <c r="D25" s="162" t="s">
        <v>96</v>
      </c>
      <c r="E25" s="163"/>
      <c r="F25" s="164"/>
      <c r="G25" s="78">
        <f>SUM(G26)</f>
        <v>-19176</v>
      </c>
      <c r="H25" s="78">
        <f t="shared" ref="H25:J25" si="5">SUM(H26)</f>
        <v>-19176</v>
      </c>
      <c r="I25" s="78">
        <f t="shared" si="5"/>
        <v>0</v>
      </c>
      <c r="J25" s="78">
        <f t="shared" si="5"/>
        <v>0</v>
      </c>
    </row>
    <row r="26" spans="1:10" ht="87" customHeight="1" x14ac:dyDescent="0.35">
      <c r="A26" s="83" t="s">
        <v>132</v>
      </c>
      <c r="B26" s="83" t="s">
        <v>133</v>
      </c>
      <c r="C26" s="84" t="s">
        <v>129</v>
      </c>
      <c r="D26" s="85" t="s">
        <v>134</v>
      </c>
      <c r="E26" s="82" t="s">
        <v>144</v>
      </c>
      <c r="F26" s="80" t="s">
        <v>145</v>
      </c>
      <c r="G26" s="81">
        <f t="shared" ref="G26" si="6">H26+I26</f>
        <v>-19176</v>
      </c>
      <c r="H26" s="81">
        <v>-19176</v>
      </c>
      <c r="I26" s="81">
        <v>0</v>
      </c>
      <c r="J26" s="81">
        <v>0</v>
      </c>
    </row>
    <row r="27" spans="1:10" ht="28.9" customHeight="1" x14ac:dyDescent="0.35">
      <c r="A27" s="77">
        <v>3700000</v>
      </c>
      <c r="B27" s="77" t="s">
        <v>84</v>
      </c>
      <c r="C27" s="77" t="s">
        <v>84</v>
      </c>
      <c r="D27" s="162" t="s">
        <v>89</v>
      </c>
      <c r="E27" s="163"/>
      <c r="F27" s="164"/>
      <c r="G27" s="78">
        <f>G28</f>
        <v>200000</v>
      </c>
      <c r="H27" s="78">
        <f t="shared" ref="H27:J28" si="7">H28</f>
        <v>200000</v>
      </c>
      <c r="I27" s="78">
        <f t="shared" si="7"/>
        <v>0</v>
      </c>
      <c r="J27" s="78">
        <f t="shared" si="7"/>
        <v>0</v>
      </c>
    </row>
    <row r="28" spans="1:10" ht="29.45" customHeight="1" x14ac:dyDescent="0.35">
      <c r="A28" s="77">
        <v>3710000</v>
      </c>
      <c r="B28" s="77" t="s">
        <v>84</v>
      </c>
      <c r="C28" s="77" t="s">
        <v>84</v>
      </c>
      <c r="D28" s="162" t="s">
        <v>89</v>
      </c>
      <c r="E28" s="163"/>
      <c r="F28" s="164"/>
      <c r="G28" s="78">
        <f>G29</f>
        <v>200000</v>
      </c>
      <c r="H28" s="78">
        <f t="shared" si="7"/>
        <v>200000</v>
      </c>
      <c r="I28" s="78">
        <f t="shared" si="7"/>
        <v>0</v>
      </c>
      <c r="J28" s="78">
        <f t="shared" si="7"/>
        <v>0</v>
      </c>
    </row>
    <row r="29" spans="1:10" ht="87" customHeight="1" x14ac:dyDescent="0.35">
      <c r="A29" s="83" t="s">
        <v>104</v>
      </c>
      <c r="B29" s="83" t="s">
        <v>105</v>
      </c>
      <c r="C29" s="84" t="s">
        <v>60</v>
      </c>
      <c r="D29" s="85" t="s">
        <v>106</v>
      </c>
      <c r="E29" s="82" t="s">
        <v>142</v>
      </c>
      <c r="F29" s="80" t="s">
        <v>143</v>
      </c>
      <c r="G29" s="81">
        <f t="shared" ref="G29" si="8">H29+I29</f>
        <v>200000</v>
      </c>
      <c r="H29" s="81">
        <v>200000</v>
      </c>
      <c r="I29" s="81">
        <v>0</v>
      </c>
      <c r="J29" s="81">
        <v>0</v>
      </c>
    </row>
    <row r="30" spans="1:10" ht="43.5" customHeight="1" x14ac:dyDescent="0.35">
      <c r="A30" s="87" t="s">
        <v>8</v>
      </c>
      <c r="B30" s="87" t="s">
        <v>8</v>
      </c>
      <c r="C30" s="87" t="s">
        <v>8</v>
      </c>
      <c r="D30" s="77" t="s">
        <v>24</v>
      </c>
      <c r="E30" s="77" t="s">
        <v>8</v>
      </c>
      <c r="F30" s="77" t="s">
        <v>8</v>
      </c>
      <c r="G30" s="78">
        <f>G27+G16+G24</f>
        <v>473324</v>
      </c>
      <c r="H30" s="78">
        <f t="shared" ref="H30:J30" si="9">H27+H16+H24</f>
        <v>398324</v>
      </c>
      <c r="I30" s="78">
        <f t="shared" si="9"/>
        <v>75000</v>
      </c>
      <c r="J30" s="78">
        <f t="shared" si="9"/>
        <v>75000</v>
      </c>
    </row>
  </sheetData>
  <mergeCells count="21">
    <mergeCell ref="D25:F25"/>
    <mergeCell ref="D27:F27"/>
    <mergeCell ref="D28:F28"/>
    <mergeCell ref="G13:G14"/>
    <mergeCell ref="H13:H14"/>
    <mergeCell ref="I13:J13"/>
    <mergeCell ref="D16:F16"/>
    <mergeCell ref="D24:F24"/>
    <mergeCell ref="D17:F17"/>
    <mergeCell ref="F13:F14"/>
    <mergeCell ref="A13:A14"/>
    <mergeCell ref="B13:B14"/>
    <mergeCell ref="C13:C14"/>
    <mergeCell ref="D13:D14"/>
    <mergeCell ref="E13:E14"/>
    <mergeCell ref="I1:J1"/>
    <mergeCell ref="H2:J2"/>
    <mergeCell ref="H3:J3"/>
    <mergeCell ref="H4:J4"/>
    <mergeCell ref="A8:J8"/>
    <mergeCell ref="A7:O7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  <rowBreaks count="1" manualBreakCount="1">
    <brk id="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3'!Область_печати</vt:lpstr>
      <vt:lpstr>'додаток 5'!Область_печати</vt:lpstr>
      <vt:lpstr>'додаток 6'!Область_печати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2025-12-08T09:27:36Z</cp:lastPrinted>
  <dcterms:created xsi:type="dcterms:W3CDTF">2024-04-09T18:30:40Z</dcterms:created>
  <dcterms:modified xsi:type="dcterms:W3CDTF">2025-12-12T09:57:54Z</dcterms:modified>
</cp:coreProperties>
</file>